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69" documentId="13_ncr:1_{F6CB121F-512D-4AA6-A0C1-0FB36C537598}" xr6:coauthVersionLast="47" xr6:coauthVersionMax="47" xr10:uidLastSave="{B880C601-3193-48FA-8836-2D4A9FAE461D}"/>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4" i="2" l="1"/>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I4" i="4"/>
  <c r="J4" i="4"/>
  <c r="I5" i="4"/>
  <c r="J5" i="4"/>
  <c r="I6" i="4"/>
  <c r="J6" i="4"/>
  <c r="I7" i="4"/>
  <c r="J7" i="4"/>
  <c r="B3" i="4"/>
  <c r="I3" i="4"/>
  <c r="J3" i="4"/>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<sst xmlns="http://schemas.openxmlformats.org/spreadsheetml/2006/main" count="179029" uniqueCount="39108">
  <si>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</si>
  <si>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</si>
  <si>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</si>
  <si>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</si>
  <si>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</si>
  <si>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</si>
  <si>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</si>
  <si>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</si>
  <si>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</si>
  <si>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</si>
  <si>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</si>
  <si>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</si>
  <si>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</si>
  <si>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</si>
  <si>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</si>
  <si>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</si>
  <si>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</si>
  <si>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</si>
  <si>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</si>
  <si>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</si>
  <si>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</si>
  <si>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</si>
  <si>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</si>
  <si>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</si>
  <si>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</si>
  <si>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</si>
  <si>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</si>
  <si>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</si>
  <si>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</si>
  <si>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</si>
  <si>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</si>
  <si>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</si>
  <si>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</si>
  <si>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</si>
  <si>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</si>
  <si>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</si>
  <si>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</si>
  <si>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</si>
  <si>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</si>
  <si>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</si>
  <si>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</si>
  <si>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</si>
  <si>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</si>
  <si>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</si>
  <si>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</si>
  <si>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</si>
  <si>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</si>
  <si>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</si>
  <si>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</si>
  <si>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</si>
  <si>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</si>
  <si>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</si>
  <si>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</si>
  <si>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</si>
  <si>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</si>
  <si>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</si>
  <si>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</si>
  <si>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</si>
  <si>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</si>
  <si>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</si>
  <si>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</si>
  <si>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</si>
  <si>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</si>
  <si>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</si>
  <si>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</si>
  <si>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</si>
  <si>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</si>
  <si>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</si>
  <si>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</si>
  <si>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</si>
  <si>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</si>
  <si>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</si>
  <si>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</si>
  <si>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</si>
  <si>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</si>
  <si>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</si>
  <si>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</si>
  <si>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</si>
  <si>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</si>
  <si>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</si>
  <si>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</si>
  <si>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</si>
  <si>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</si>
  <si>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</si>
  <si>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</si>
  <si>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</si>
  <si>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</si>
  <si>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</si>
  <si>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</si>
  <si>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</si>
  <si>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</si>
  <si>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</si>
  <si>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</si>
  <si>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</si>
  <si>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</si>
  <si>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</si>
  <si>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</si>
  <si>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</si>
  <si>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</si>
  <si>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</si>
  <si>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</si>
  <si>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</si>
  <si>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</si>
  <si>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</si>
  <si>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</si>
  <si>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</si>
  <si>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</si>
  <si>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</si>
  <si>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</si>
  <si>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</si>
  <si>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</si>
  <si>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</si>
  <si>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</si>
  <si>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</si>
  <si>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</si>
  <si>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</si>
  <si>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</si>
  <si>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</si>
  <si>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</si>
  <si>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</si>
  <si>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</si>
  <si>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</si>
  <si>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</si>
  <si>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</si>
  <si>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</si>
  <si>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</si>
  <si>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</si>
  <si>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</si>
  <si>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</si>
  <si>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</si>
  <si>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</si>
  <si>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</si>
  <si>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</si>
  <si>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</si>
  <si>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</si>
  <si>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</si>
  <si>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</si>
  <si>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</si>
  <si>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</si>
  <si>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</si>
  <si>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</si>
  <si>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</si>
  <si>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</si>
  <si>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</si>
  <si>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</si>
  <si>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</si>
  <si>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</si>
  <si>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</si>
  <si>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</si>
  <si>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</si>
  <si>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</si>
  <si>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</si>
  <si>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</si>
  <si>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</si>
  <si>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</si>
  <si>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</si>
  <si>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</si>
  <si>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</si>
  <si>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</si>
  <si>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</si>
  <si>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</si>
  <si>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</si>
  <si>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</si>
  <si>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</si>
  <si>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</si>
  <si>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</si>
  <si>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</si>
  <si>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</si>
  <si>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</si>
  <si>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</si>
  <si>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</si>
  <si>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</si>
  <si>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</si>
  <si>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</si>
  <si>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</si>
  <si>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</si>
  <si>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</si>
  <si>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</si>
  <si>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</si>
  <si>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</si>
  <si>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</si>
  <si>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</si>
  <si>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</si>
  <si>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</si>
  <si>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</si>
  <si>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</si>
  <si>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</si>
  <si>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</si>
  <si>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</si>
  <si>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</si>
  <si>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</si>
  <si>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</si>
  <si>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</si>
  <si>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</si>
  <si>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</si>
  <si>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</si>
  <si>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</si>
  <si>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</si>
  <si>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</si>
  <si>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</si>
  <si>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</si>
  <si>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</si>
  <si>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</si>
  <si>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</si>
  <si>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</si>
  <si>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</si>
  <si>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</si>
  <si>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</si>
  <si>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</si>
  <si>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</si>
  <si>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</si>
  <si>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</si>
  <si>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</si>
  <si>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</si>
  <si>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</si>
  <si>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</si>
  <si>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</si>
  <si>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</si>
  <si>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</si>
  <si>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</si>
  <si>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</si>
  <si>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</si>
  <si>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</si>
  <si>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</si>
  <si>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</si>
  <si>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</si>
  <si>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</si>
  <si>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</si>
  <si>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</si>
  <si>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</si>
  <si>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</si>
  <si>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</si>
  <si>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</si>
  <si>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</si>
  <si>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</si>
  <si>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</si>
  <si>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</si>
  <si>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</si>
  <si>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</si>
  <si>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</si>
  <si>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</si>
  <si>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</si>
  <si>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</si>
  <si>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</si>
  <si>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</si>
  <si>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</si>
  <si>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</si>
  <si>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</si>
  <si>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</si>
  <si>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</si>
  <si>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</si>
  <si>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</si>
  <si>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</si>
  <si>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</si>
  <si>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</si>
  <si>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</si>
  <si>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</si>
  <si>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</si>
  <si>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</si>
  <si>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</si>
  <si>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</si>
  <si>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</si>
  <si>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</si>
  <si>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</si>
  <si>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</si>
  <si>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</si>
  <si>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</si>
  <si>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</si>
  <si>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</si>
  <si>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</si>
  <si>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</si>
  <si>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</si>
  <si>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</si>
  <si>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</si>
  <si>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</si>
  <si>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</si>
  <si>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</si>
  <si>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</si>
  <si>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</si>
  <si>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</si>
  <si>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</si>
  <si>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</si>
  <si>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</si>
  <si>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</si>
  <si>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</si>
  <si>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</si>
  <si>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</si>
  <si>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</si>
  <si>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</si>
  <si>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</si>
  <si>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</si>
  <si>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</si>
  <si>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</si>
  <si>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</si>
  <si>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</si>
  <si>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</si>
  <si>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</si>
  <si>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</si>
  <si>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</si>
  <si>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</si>
  <si>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</si>
  <si>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</si>
  <si>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</si>
  <si>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</si>
  <si>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</si>
  <si>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</si>
  <si>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</si>
  <si>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</si>
  <si>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</si>
  <si>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</si>
  <si>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</si>
  <si>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</si>
  <si>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</si>
  <si>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</si>
  <si>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</si>
  <si>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</si>
  <si>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</si>
  <si>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</si>
  <si>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</si>
  <si>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</si>
  <si>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</si>
  <si>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</si>
  <si>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</si>
  <si>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</si>
  <si>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</si>
  <si>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</si>
  <si>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</si>
  <si>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</si>
  <si>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</si>
  <si>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</si>
  <si>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</si>
  <si>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</si>
  <si>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</si>
  <si>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</si>
  <si>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</si>
  <si>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</si>
  <si>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</si>
  <si>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</si>
  <si>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</si>
  <si>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</si>
  <si>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</si>
  <si>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</si>
  <si>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</si>
  <si>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</si>
  <si>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</si>
  <si>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</si>
  <si>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</si>
  <si>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</si>
  <si>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</si>
  <si>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</si>
  <si>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</si>
  <si>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</si>
  <si>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</si>
  <si>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</si>
  <si>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</si>
  <si>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</si>
  <si>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</si>
  <si>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</si>
  <si>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</si>
  <si>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</si>
  <si>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</si>
  <si>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</si>
  <si>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</si>
  <si>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</si>
  <si>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</si>
  <si>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</si>
  <si>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</si>
  <si>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</si>
  <si>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</si>
  <si>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</si>
  <si>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</si>
  <si>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</si>
  <si>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</si>
  <si>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</si>
  <si>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</si>
  <si>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</si>
  <si>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</si>
  <si>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</si>
  <si>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</si>
  <si>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</si>
  <si>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</si>
  <si>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</si>
  <si>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</si>
  <si>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</si>
  <si>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</si>
  <si>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</si>
  <si>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</si>
  <si>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</si>
  <si>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</si>
  <si>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</si>
  <si>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</si>
  <si>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</si>
  <si>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</si>
  <si>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</si>
  <si>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</si>
  <si>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</si>
  <si>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</si>
  <si>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</si>
  <si>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</si>
  <si>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</si>
  <si>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</si>
  <si>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</si>
  <si>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</si>
  <si>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</si>
  <si>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</si>
  <si>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</si>
  <si>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</si>
  <si>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</si>
  <si>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</si>
  <si>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</si>
  <si>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</si>
  <si>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</si>
  <si>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</si>
  <si>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</si>
  <si>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</si>
  <si>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</si>
  <si>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</si>
  <si>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</si>
  <si>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</si>
  <si>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</si>
  <si>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</si>
  <si>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</si>
  <si>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</si>
  <si>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</si>
  <si>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</si>
  <si>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</si>
  <si>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</si>
  <si>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</si>
  <si>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</si>
  <si>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</si>
  <si>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</si>
  <si>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</si>
  <si>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</si>
  <si>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</si>
  <si>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</si>
  <si>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</si>
  <si>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</si>
  <si>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</si>
  <si>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</si>
  <si>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</si>
  <si>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</si>
  <si>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</si>
  <si>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</si>
  <si>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</si>
  <si>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</si>
  <si>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</si>
  <si>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</si>
  <si>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</si>
  <si>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</si>
  <si>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</si>
  <si>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</si>
  <si>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</si>
  <si>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</si>
  <si>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</si>
  <si>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</si>
  <si>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</si>
  <si>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</si>
  <si>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</si>
  <si>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</si>
  <si>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</si>
  <si>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</si>
  <si>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</si>
  <si>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</si>
  <si>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</si>
  <si>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</si>
  <si>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</si>
  <si>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</si>
  <si>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</si>
  <si>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</si>
  <si>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</si>
  <si>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</si>
  <si>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</si>
  <si>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</si>
  <si>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</si>
  <si>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</si>
  <si>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</si>
  <si>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</si>
  <si>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</si>
  <si>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</si>
  <si>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</si>
  <si>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</si>
  <si>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</si>
  <si>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</si>
  <si>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</si>
  <si>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</si>
  <si>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</si>
  <si>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</si>
  <si>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</si>
  <si>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</si>
  <si>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</si>
  <si>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</si>
  <si>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</si>
  <si>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</si>
  <si>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</si>
  <si>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</si>
  <si>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</si>
  <si>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</si>
  <si>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</si>
  <si>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</si>
  <si>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</si>
  <si>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</si>
  <si>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</si>
  <si>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</si>
  <si>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</si>
  <si>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</si>
  <si>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</si>
  <si>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</si>
  <si>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</si>
  <si>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</si>
  <si>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</si>
  <si>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</si>
  <si>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</si>
  <si>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</si>
  <si>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</si>
  <si>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</si>
  <si>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</si>
  <si>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</si>
  <si>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</si>
  <si>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</si>
  <si>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</si>
  <si>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</si>
  <si>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</si>
  <si>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</si>
  <si>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</si>
  <si>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</si>
  <si>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</si>
  <si>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</si>
  <si>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</si>
  <si>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</si>
  <si>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</si>
  <si>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</si>
  <si>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</si>
  <si>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</si>
  <si>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</si>
  <si>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</si>
  <si>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</si>
  <si>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</si>
  <si>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</si>
  <si>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</si>
  <si>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</si>
  <si>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</si>
  <si>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</si>
  <si>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</si>
  <si>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</si>
  <si>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</si>
  <si>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</si>
  <si>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</si>
  <si>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</si>
  <si>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</si>
  <si>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</si>
  <si>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</si>
  <si>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</si>
  <si>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</si>
  <si>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</si>
  <si>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</si>
  <si>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</si>
  <si>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</si>
  <si>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</si>
  <si>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</si>
  <si>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</si>
  <si>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</si>
  <si>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</si>
  <si>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</si>
  <si>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</si>
  <si>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</si>
  <si>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</si>
  <si>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</si>
  <si>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</si>
  <si>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</si>
  <si>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</si>
  <si>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</si>
  <si>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</si>
  <si>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</si>
  <si>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</si>
  <si>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</si>
  <si>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</si>
  <si>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</si>
  <si>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</si>
  <si>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</si>
  <si>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</si>
  <si>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</si>
  <si>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</si>
  <si>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</si>
  <si>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</si>
  <si>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</si>
  <si>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</si>
  <si>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</si>
  <si>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</si>
  <si>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</si>
  <si>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</si>
  <si>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</si>
  <si>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</si>
  <si>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</si>
  <si>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</si>
  <si>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</si>
  <si>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</si>
  <si>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</si>
  <si>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</si>
  <si>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</si>
  <si>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</si>
  <si>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</si>
  <si>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</si>
  <si>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</si>
  <si>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</si>
  <si>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</si>
  <si>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</si>
  <si>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</si>
  <si>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</si>
  <si>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</si>
  <si>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</si>
  <si>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</si>
  <si>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</si>
  <si>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</si>
  <si>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</si>
  <si>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</si>
  <si>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</si>
  <si>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</si>
  <si>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</si>
  <si>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</si>
  <si>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</si>
  <si>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</si>
  <si>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</si>
  <si>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</si>
  <si>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</si>
  <si>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</si>
  <si>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</si>
  <si>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</si>
  <si>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</si>
  <si>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</si>
  <si>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</si>
  <si>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</si>
  <si>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</si>
  <si>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</si>
  <si>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</si>
  <si>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</si>
  <si>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</si>
  <si>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</si>
  <si>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</si>
  <si>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</si>
  <si>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</si>
  <si>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</si>
  <si>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</si>
  <si>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</si>
  <si>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</si>
  <si>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</si>
  <si>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</si>
  <si>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</si>
  <si>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</si>
  <si>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</si>
  <si>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</si>
  <si>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</si>
  <si>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</si>
  <si>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</si>
  <si>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</si>
  <si>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</si>
  <si>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</si>
  <si>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</si>
  <si>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</si>
  <si>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</si>
  <si>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</si>
  <si>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</si>
  <si>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</si>
  <si>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</si>
  <si>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</si>
  <si>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</si>
  <si>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</si>
  <si>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</si>
  <si>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</si>
  <si>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</si>
  <si>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</si>
  <si>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</si>
  <si>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</si>
  <si>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</si>
  <si>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</si>
  <si>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</si>
  <si>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</si>
  <si>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</si>
  <si>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</si>
  <si>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</si>
  <si>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</si>
  <si>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</si>
  <si>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</si>
  <si>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</si>
  <si>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</si>
  <si>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</si>
  <si>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</si>
  <si>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</si>
  <si>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</si>
  <si>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</si>
  <si>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</si>
  <si>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</si>
  <si>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</si>
  <si>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</si>
  <si>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</si>
  <si>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</si>
  <si>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</si>
  <si>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</si>
  <si>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</si>
  <si>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</si>
  <si>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</si>
  <si>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</si>
  <si>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</si>
  <si>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</si>
  <si>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</si>
  <si>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</si>
  <si>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</si>
  <si>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</si>
  <si>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</si>
  <si>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</si>
  <si>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</si>
  <si>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</si>
  <si>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</si>
  <si>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</si>
  <si>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</si>
  <si>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</si>
  <si>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</si>
  <si>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</si>
  <si>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</si>
  <si>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</si>
  <si>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</si>
  <si>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</si>
  <si>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</si>
  <si>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</si>
  <si>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</si>
  <si>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</si>
  <si>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</si>
  <si>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</si>
  <si>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</si>
  <si>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</si>
  <si>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</si>
  <si>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</si>
  <si>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</si>
  <si>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</si>
  <si>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</si>
  <si>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</si>
  <si>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</si>
  <si>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</si>
  <si>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</si>
  <si>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</si>
  <si>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</si>
  <si>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</si>
  <si>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</si>
  <si>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</si>
  <si>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</si>
  <si>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</si>
  <si>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</si>
  <si>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</si>
  <si>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</si>
  <si>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</si>
  <si>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</si>
  <si>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</si>
  <si>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</si>
  <si>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</si>
  <si>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</si>
  <si>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</si>
  <si>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</si>
  <si>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</si>
  <si>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</si>
  <si>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</si>
  <si>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</si>
  <si>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</si>
  <si>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</si>
  <si>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</si>
  <si>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</si>
  <si>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</si>
  <si>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</si>
  <si>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</si>
  <si>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</si>
  <si>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</si>
  <si>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</si>
  <si>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</si>
  <si>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</si>
  <si>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</si>
  <si>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</si>
  <si>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</si>
  <si>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</si>
  <si>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</si>
  <si>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</si>
  <si>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</si>
  <si>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</si>
  <si>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</si>
  <si>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</si>
  <si>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</si>
  <si>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</si>
  <si>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</si>
  <si>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</si>
  <si>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</si>
  <si>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</si>
  <si>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</si>
  <si>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</si>
  <si>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</si>
  <si>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</si>
  <si>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</si>
  <si>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</si>
  <si>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</si>
  <si>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</si>
  <si>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</si>
  <si>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</si>
  <si>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</si>
  <si>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</si>
  <si>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</si>
  <si>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</si>
  <si>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</si>
  <si>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</si>
  <si>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</si>
  <si>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</si>
  <si>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</si>
  <si>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</si>
  <si>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</si>
  <si>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</si>
  <si>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</si>
  <si>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</si>
  <si>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</si>
  <si>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</si>
  <si>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</si>
  <si>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</si>
  <si>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</si>
  <si>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</si>
  <si>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</si>
  <si>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</si>
  <si>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</si>
  <si>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</si>
  <si>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</si>
  <si>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</si>
  <si>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</si>
  <si>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</si>
  <si>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</si>
  <si>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</si>
  <si>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</si>
  <si>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</si>
  <si>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</si>
  <si>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</si>
  <si>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</si>
  <si>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</si>
  <si>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</si>
  <si>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</si>
  <si>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</si>
  <si>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</si>
  <si>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</si>
  <si>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</si>
  <si>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</si>
  <si>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</si>
  <si>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</si>
  <si>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</si>
  <si>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</si>
  <si>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</si>
  <si>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</si>
  <si>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</si>
  <si>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</si>
  <si>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</si>
  <si>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</si>
  <si>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</si>
  <si>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</si>
  <si>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</si>
  <si>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</si>
  <si>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</si>
  <si>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</si>
  <si>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</si>
  <si>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</si>
  <si>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</si>
  <si>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</si>
  <si>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</si>
  <si>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</si>
  <si>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</si>
  <si>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</si>
  <si>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</si>
  <si>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</si>
  <si>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</si>
  <si>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</si>
  <si>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</si>
  <si>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</si>
  <si>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</si>
  <si>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</si>
  <si>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</si>
  <si>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</si>
  <si>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</si>
  <si>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</si>
  <si>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</si>
  <si>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</si>
  <si>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</si>
  <si>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</si>
  <si>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</si>
  <si>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</si>
  <si>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</si>
  <si>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</si>
  <si>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</si>
  <si>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</si>
  <si>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</si>
  <si>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</si>
  <si>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</si>
  <si>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</si>
  <si>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</si>
  <si>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</si>
  <si>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</si>
  <si>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</si>
  <si>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</si>
  <si>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</si>
  <si>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</si>
  <si>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</si>
  <si>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</si>
  <si>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</si>
  <si>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</si>
  <si>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</si>
  <si>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</si>
  <si>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</si>
  <si>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</si>
  <si>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</si>
  <si>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</si>
  <si>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</si>
  <si>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</si>
  <si>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</si>
  <si>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</si>
  <si>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</si>
  <si>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</si>
  <si>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</si>
  <si>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</si>
  <si>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</si>
  <si>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</si>
  <si>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</si>
  <si>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</si>
  <si>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</si>
  <si>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</si>
  <si>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</si>
  <si>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</si>
  <si>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</si>
  <si>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</si>
  <si>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</si>
  <si>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</si>
  <si>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</si>
  <si>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</si>
  <si>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</si>
  <si>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</si>
  <si>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</si>
  <si>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</si>
  <si>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</si>
  <si>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</si>
  <si>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</si>
  <si>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</si>
  <si>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</si>
  <si>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</si>
  <si>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</si>
  <si>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</si>
  <si>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</si>
  <si>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</si>
  <si>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</si>
  <si>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</si>
  <si>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</si>
  <si>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</si>
  <si>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</si>
  <si>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</si>
  <si>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</si>
  <si>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</si>
  <si>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</si>
  <si>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</si>
  <si>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</si>
  <si>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</si>
  <si>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</si>
  <si>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</si>
  <si>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</si>
  <si>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</si>
  <si>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</si>
  <si>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</si>
  <si>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</si>
  <si>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</si>
  <si>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</si>
  <si>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</si>
  <si>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</si>
  <si>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</si>
  <si>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</si>
  <si>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</si>
  <si>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</si>
  <si>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</si>
  <si>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</si>
  <si>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</si>
  <si>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</si>
  <si>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</si>
  <si>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</si>
  <si>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</si>
  <si>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</si>
  <si>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</si>
  <si>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</si>
  <si>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</si>
  <si>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</si>
  <si>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</si>
  <si>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</si>
  <si>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</si>
  <si>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</si>
  <si>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</si>
  <si>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</si>
  <si>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</si>
  <si>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</si>
  <si>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</si>
  <si>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</si>
  <si>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</si>
  <si>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</si>
  <si>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</si>
  <si>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</si>
  <si>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</si>
  <si>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</si>
  <si>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</si>
  <si>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</si>
  <si>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</si>
  <si>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</si>
  <si>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</si>
  <si>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</si>
  <si>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</si>
  <si>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</si>
  <si>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</si>
  <si>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</si>
  <si>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</si>
  <si>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</si>
  <si>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</si>
  <si>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</si>
  <si>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</si>
  <si>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</si>
  <si>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</si>
  <si>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</si>
  <si>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</si>
  <si>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</si>
  <si>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</si>
  <si>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</si>
  <si>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</si>
  <si>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</si>
  <si>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</si>
  <si>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</si>
  <si>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</si>
  <si>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</si>
  <si>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</si>
  <si>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</si>
  <si>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</si>
  <si>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</si>
  <si>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</si>
  <si>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</si>
  <si>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</si>
  <si>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</si>
  <si>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</si>
  <si>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</si>
  <si>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</si>
  <si>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</si>
  <si>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</si>
  <si>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</si>
  <si>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</si>
  <si>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</si>
  <si>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</si>
  <si>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</si>
  <si>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</si>
  <si>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</si>
  <si>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</si>
  <si>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</si>
  <si>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</si>
  <si>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</si>
  <si>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</si>
  <si>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</si>
  <si>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</si>
  <si>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</si>
  <si>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</si>
  <si>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</si>
  <si>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</si>
  <si>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</si>
  <si>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</si>
  <si>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</si>
  <si>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</si>
  <si>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</si>
  <si>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</si>
  <si>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</si>
  <si>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</si>
  <si>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</si>
  <si>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</si>
  <si>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</si>
  <si>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</si>
  <si>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</si>
  <si>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</si>
  <si>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</si>
  <si>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</si>
  <si>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</si>
  <si>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</si>
  <si>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</si>
  <si>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</si>
  <si>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</si>
  <si>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</si>
  <si>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</si>
  <si>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</si>
  <si>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</si>
  <si>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</si>
  <si>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</si>
  <si>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</si>
  <si>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</si>
  <si>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</si>
  <si>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</si>
  <si>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</si>
  <si>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</si>
  <si>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</si>
  <si>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</si>
  <si>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</si>
  <si>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</si>
  <si>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</si>
  <si>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</si>
  <si>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</si>
  <si>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</si>
  <si>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</si>
  <si>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</si>
  <si>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</si>
  <si>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</si>
  <si>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</si>
  <si>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</si>
  <si>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</si>
  <si>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</si>
  <si>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</si>
  <si>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</si>
  <si>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</si>
  <si>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</si>
  <si>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</si>
  <si>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</si>
  <si>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</si>
  <si>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</si>
  <si>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</si>
  <si>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</si>
  <si>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</si>
  <si>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</si>
  <si>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</si>
  <si>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</si>
  <si>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</si>
  <si>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</si>
  <si>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</si>
  <si>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</si>
  <si>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</si>
  <si>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</si>
  <si>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</si>
  <si>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</si>
  <si>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</si>
  <si>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</si>
  <si>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</si>
  <si>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</si>
  <si>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</si>
  <si>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</si>
  <si>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</si>
  <si>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</si>
  <si>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</si>
  <si>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</si>
  <si>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</si>
  <si>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</si>
  <si>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</si>
  <si>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</si>
  <si>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</si>
  <si>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</si>
  <si>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</si>
  <si>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</si>
  <si>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</si>
  <si>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</si>
  <si>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</si>
  <si>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</si>
  <si>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</si>
  <si>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</si>
  <si>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</si>
  <si>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</si>
  <si>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</si>
  <si>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</si>
  <si>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</si>
  <si>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</si>
  <si>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</si>
  <si>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</si>
  <si>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</si>
  <si>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</si>
  <si>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</si>
  <si>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</si>
  <si>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</si>
  <si>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</si>
  <si>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</si>
  <si>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</si>
  <si>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</si>
  <si>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</si>
  <si>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</si>
  <si>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</si>
  <si>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</si>
  <si>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</si>
  <si>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</si>
  <si>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</si>
  <si>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</si>
  <si>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</si>
  <si>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</si>
  <si>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</si>
  <si>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</si>
  <si>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</si>
  <si>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</si>
  <si>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</si>
  <si>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</si>
  <si>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</si>
  <si>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</si>
  <si>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</si>
  <si>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</si>
  <si>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</si>
  <si>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</si>
  <si>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</si>
  <si>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</si>
  <si>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</si>
  <si>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</si>
  <si>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</si>
  <si>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</si>
  <si>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</si>
  <si>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</si>
  <si>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</si>
  <si>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</si>
  <si>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</si>
  <si>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</si>
  <si>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</si>
  <si>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</si>
  <si>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</si>
  <si>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</si>
  <si>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</si>
  <si>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</si>
  <si>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</si>
  <si>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</si>
  <si>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</si>
  <si>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</si>
  <si>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</si>
  <si>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</si>
  <si>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</si>
  <si>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</si>
  <si>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</si>
  <si>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</si>
  <si>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</si>
  <si>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</si>
  <si>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</si>
  <si>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</si>
  <si>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</si>
  <si>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</si>
  <si>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</si>
  <si>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</si>
  <si>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</si>
  <si>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</si>
  <si>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</si>
  <si>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</si>
  <si>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</si>
  <si>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</si>
  <si>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</si>
  <si>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</si>
  <si>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</si>
  <si>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</si>
  <si>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</si>
  <si>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</si>
  <si>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</si>
  <si>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</si>
  <si>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</si>
  <si>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</si>
  <si>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</si>
  <si>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</si>
  <si>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</si>
  <si>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</si>
  <si>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</si>
  <si>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</si>
  <si>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</si>
  <si>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</si>
  <si>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</si>
  <si>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</si>
  <si>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</si>
  <si>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</si>
  <si>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</si>
  <si>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</si>
  <si>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</si>
  <si>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</si>
  <si>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</si>
  <si>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</si>
  <si>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</si>
  <si>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</si>
  <si>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</si>
  <si>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</si>
  <si>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</si>
  <si>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</si>
  <si>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</si>
  <si>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</si>
  <si>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</si>
  <si>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</si>
  <si>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</si>
  <si>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</si>
  <si>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</si>
  <si>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</si>
  <si>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</si>
  <si>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</si>
  <si>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</si>
  <si>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</si>
  <si>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</si>
  <si>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</si>
  <si>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</si>
  <si>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</si>
  <si>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</si>
  <si>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</si>
  <si>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</si>
  <si>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</si>
  <si>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</si>
  <si>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</si>
  <si>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</si>
  <si>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</si>
  <si>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</si>
  <si>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</si>
  <si>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</si>
  <si>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</si>
  <si>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</si>
  <si>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</si>
  <si>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</si>
  <si>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</si>
  <si>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</si>
  <si>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</si>
  <si>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</si>
  <si>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</si>
  <si>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</si>
  <si>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</si>
  <si>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</si>
  <si>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</si>
  <si>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</si>
  <si>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</si>
  <si>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</si>
  <si>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</si>
  <si>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</si>
  <si>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</si>
  <si>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</si>
  <si>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</si>
  <si>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</si>
  <si>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</si>
  <si>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</si>
  <si>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</si>
  <si>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</si>
  <si>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</si>
  <si>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</si>
  <si>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</si>
  <si>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</si>
  <si>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</si>
  <si>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</si>
  <si>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</si>
  <si>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</si>
  <si>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</si>
  <si>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</si>
  <si>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</si>
  <si>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</si>
  <si>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</si>
  <si>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</si>
  <si>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</si>
  <si>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</si>
  <si>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</si>
  <si>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</si>
  <si>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</si>
  <si>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</si>
  <si>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</si>
  <si>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</si>
  <si>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</si>
  <si>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</si>
  <si>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</si>
  <si>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</si>
  <si>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</si>
  <si>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</si>
  <si>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</si>
  <si>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</si>
  <si>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</si>
  <si>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</si>
  <si>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</si>
  <si>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</si>
  <si>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</si>
  <si>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</si>
  <si>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</si>
  <si>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</si>
  <si>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</si>
  <si>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</si>
  <si>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</si>
  <si>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</si>
  <si>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</si>
  <si>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</si>
  <si>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</si>
  <si>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</si>
  <si>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</si>
  <si>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</si>
  <si>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</si>
  <si>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</si>
  <si>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</si>
  <si>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</si>
  <si>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</si>
  <si>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</si>
  <si>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</si>
  <si>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</si>
  <si>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</si>
  <si>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</si>
  <si>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</si>
  <si>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</si>
  <si>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</si>
  <si>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</si>
  <si>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</si>
  <si>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</si>
  <si>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</si>
  <si>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</si>
  <si>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</si>
  <si>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</si>
  <si>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</si>
  <si>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</si>
  <si>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</si>
  <si>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</si>
  <si>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</si>
  <si>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</si>
  <si>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</si>
  <si>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</si>
  <si>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</si>
  <si>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</si>
  <si>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</si>
  <si>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</si>
  <si>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</si>
  <si>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</si>
  <si>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</si>
  <si>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</si>
  <si>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</si>
  <si>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</si>
  <si>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</si>
  <si>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</si>
  <si>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</si>
  <si>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</si>
  <si>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</si>
  <si>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</si>
  <si>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</si>
  <si>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</si>
  <si>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</si>
  <si>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</si>
  <si>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</si>
  <si>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</si>
  <si>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</si>
  <si>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</si>
  <si>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</si>
  <si>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</si>
  <si>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</si>
  <si>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</si>
  <si>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</si>
  <si>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</si>
  <si>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</si>
  <si>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</si>
  <si>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</si>
  <si>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</si>
  <si>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</si>
  <si>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</si>
  <si>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</si>
  <si>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</si>
  <si>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</si>
  <si>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</si>
  <si>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</si>
  <si>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</si>
  <si>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</si>
  <si>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</si>
  <si>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</si>
  <si>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</si>
  <si>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</si>
  <si>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</si>
  <si>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</si>
  <si>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</si>
  <si>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</si>
  <si>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</si>
  <si>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</si>
  <si>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</si>
  <si>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</si>
  <si>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</si>
  <si>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</si>
  <si>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</si>
  <si>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</si>
  <si>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</si>
  <si>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</si>
  <si>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</si>
  <si>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</si>
  <si>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</si>
  <si>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</si>
  <si>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</si>
  <si>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</si>
  <si>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</si>
  <si>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</si>
  <si>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</si>
  <si>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</si>
  <si>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</si>
  <si>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</si>
  <si>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</si>
  <si>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</si>
  <si>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</si>
  <si>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</si>
  <si>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</si>
  <si>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</si>
  <si>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</si>
  <si>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</si>
  <si>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</si>
  <si>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</si>
  <si>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</si>
  <si>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</si>
  <si>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</si>
  <si>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</si>
  <si>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</si>
  <si>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</si>
  <si>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</si>
  <si>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</si>
  <si>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</si>
  <si>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</si>
  <si>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</si>
  <si>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</si>
  <si>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</si>
  <si>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</si>
  <si>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</si>
  <si>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</si>
  <si>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</si>
  <si>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</si>
  <si>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</si>
  <si>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</si>
  <si>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</si>
  <si>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</si>
  <si>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</si>
  <si>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</si>
  <si>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</si>
  <si>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</si>
  <si>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</si>
  <si>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</si>
  <si>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</si>
  <si>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</si>
  <si>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</si>
  <si>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</si>
  <si>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</si>
  <si>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</si>
  <si>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</si>
  <si>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</si>
  <si>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</si>
  <si>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</si>
  <si>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</si>
  <si>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</si>
  <si>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</si>
  <si>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</si>
  <si>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</si>
  <si>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</si>
  <si>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</si>
  <si>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</si>
  <si>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</si>
  <si>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</si>
  <si>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</si>
  <si>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</si>
  <si>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</si>
  <si>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</si>
  <si>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</si>
  <si>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</si>
  <si>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</si>
  <si>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</si>
  <si>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</si>
  <si>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</si>
  <si>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</si>
  <si>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</si>
  <si>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</si>
  <si>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</si>
  <si>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</si>
  <si>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</si>
  <si>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</si>
  <si>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</si>
  <si>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</si>
  <si>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</si>
  <si>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</si>
  <si>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</si>
  <si>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</si>
  <si>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</si>
  <si>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</si>
  <si>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</si>
  <si>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</si>
  <si>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</si>
  <si>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</si>
  <si>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</si>
  <si>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</si>
  <si>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</si>
  <si>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</si>
  <si>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</si>
  <si>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</si>
  <si>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</si>
  <si>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</si>
  <si>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</si>
  <si>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</si>
  <si>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</si>
  <si>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</si>
  <si>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</si>
  <si>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</si>
  <si>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</si>
  <si>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</si>
  <si>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</si>
  <si>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</si>
  <si>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</si>
  <si>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</si>
  <si>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</si>
  <si>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</si>
  <si>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</si>
  <si>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</si>
  <si>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</si>
  <si>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</si>
  <si>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</si>
  <si>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</si>
  <si>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</si>
  <si>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</si>
  <si>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</si>
  <si>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</si>
  <si>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</si>
  <si>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</si>
  <si>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</si>
  <si>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</si>
  <si>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</si>
  <si>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</si>
  <si>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</si>
  <si>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</si>
  <si>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</si>
  <si>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</si>
  <si>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</si>
  <si>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</si>
  <si>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</si>
  <si>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</si>
  <si>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</si>
  <si>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</si>
  <si>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</si>
  <si>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</si>
  <si>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</si>
  <si>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</si>
  <si>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</si>
  <si>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</si>
  <si>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</si>
  <si>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</si>
  <si>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</si>
  <si>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</si>
  <si>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</si>
  <si>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</si>
  <si>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</si>
  <si>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</si>
  <si>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</si>
  <si>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</si>
  <si>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</si>
  <si>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</si>
  <si>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</si>
  <si>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</si>
  <si>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</si>
  <si>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</si>
  <si>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</si>
  <si>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</si>
  <si>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</si>
  <si>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</si>
  <si>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</si>
  <si>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</si>
  <si>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</si>
  <si>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</si>
  <si>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</si>
  <si>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</si>
  <si>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</si>
  <si>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</si>
  <si>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</si>
  <si>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</si>
  <si>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</si>
  <si>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</si>
  <si>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</si>
  <si>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</si>
  <si>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</si>
  <si>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</si>
  <si>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</si>
  <si>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</si>
  <si>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</si>
  <si>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</si>
  <si>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</si>
  <si>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</si>
  <si>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</si>
  <si>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</si>
  <si>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</si>
  <si>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</si>
  <si>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</si>
  <si>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</si>
  <si>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</si>
  <si>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</si>
  <si>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</si>
  <si>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</si>
  <si>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</si>
  <si>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</si>
  <si>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</si>
  <si>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</si>
  <si>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</si>
  <si>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</si>
  <si>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</si>
  <si>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</si>
  <si>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</si>
  <si>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</si>
  <si>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</si>
  <si>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</si>
  <si>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</si>
  <si>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</si>
  <si>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</si>
  <si>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</si>
  <si>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</si>
  <si>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</si>
  <si>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</si>
  <si>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</si>
  <si>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</si>
  <si>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</si>
  <si>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</si>
  <si>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</si>
  <si>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</si>
  <si>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</si>
  <si>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</si>
  <si>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</si>
  <si>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</si>
  <si>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</si>
  <si>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</si>
  <si>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</si>
  <si>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</si>
  <si>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</si>
  <si>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</si>
  <si>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</si>
  <si>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</si>
  <si>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</si>
  <si>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</si>
  <si>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</si>
  <si>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</si>
  <si>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</si>
  <si>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</si>
  <si>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</si>
  <si>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</si>
  <si>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</si>
  <si>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</si>
  <si>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</si>
  <si>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</si>
  <si>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</si>
  <si>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</si>
  <si>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</si>
  <si>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</si>
  <si>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</si>
  <si>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</si>
  <si>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</si>
  <si>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</si>
  <si>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</si>
  <si>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</si>
  <si>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</si>
  <si>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</si>
  <si>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</si>
  <si>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</si>
  <si>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</si>
  <si>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</si>
  <si>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</si>
  <si>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</si>
  <si>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</si>
  <si>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</si>
  <si>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</si>
  <si>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</si>
  <si>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</si>
  <si>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</si>
  <si>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</si>
  <si>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</si>
  <si>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</si>
  <si>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</si>
  <si>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</si>
  <si>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</si>
  <si>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</si>
  <si>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</si>
  <si>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</si>
  <si>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</si>
  <si>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</si>
  <si>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</si>
  <si>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</si>
  <si>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</si>
  <si>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</si>
  <si>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</si>
  <si>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</si>
  <si>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</si>
  <si>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</si>
  <si>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</si>
  <si>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</si>
  <si>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</si>
  <si>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</si>
  <si>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</si>
  <si>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</si>
  <si>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</si>
  <si>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</si>
  <si>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</si>
  <si>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</si>
  <si>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</si>
  <si>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</si>
  <si>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</si>
  <si>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</si>
  <si>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</si>
  <si>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</si>
  <si>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</si>
  <si>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</si>
  <si>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</si>
  <si>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</si>
  <si>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</si>
  <si>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</si>
  <si>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</si>
  <si>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</si>
  <si>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</si>
  <si>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</si>
  <si>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</si>
  <si>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</si>
  <si>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</si>
  <si>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</si>
  <si>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</si>
  <si>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</si>
  <si>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</si>
  <si>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</si>
  <si>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</si>
  <si>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</si>
  <si>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</si>
  <si>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</si>
  <si>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</si>
  <si>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</si>
  <si>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</si>
  <si>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</si>
  <si>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</si>
  <si>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</si>
  <si>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</si>
  <si>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</si>
  <si>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</si>
  <si>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</si>
  <si>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</si>
  <si>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</si>
  <si>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</si>
  <si>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</si>
  <si>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</si>
  <si>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</si>
  <si>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</si>
  <si>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</si>
  <si>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</si>
  <si>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</si>
  <si>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</si>
  <si>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</si>
  <si>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</si>
  <si>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</si>
  <si>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</si>
  <si>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</si>
  <si>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</si>
  <si>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</si>
  <si>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</si>
  <si>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</si>
  <si>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</si>
  <si>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</si>
  <si>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</si>
  <si>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</si>
  <si>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</si>
  <si>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</si>
  <si>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</si>
  <si>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</si>
  <si>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</si>
  <si>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</si>
  <si>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</si>
  <si>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</si>
  <si>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</si>
  <si>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</si>
  <si>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</si>
  <si>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</si>
  <si>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</si>
  <si>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</si>
  <si>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</si>
  <si>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</si>
  <si>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</si>
  <si>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</si>
  <si>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</si>
  <si>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</si>
  <si>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</si>
  <si>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</si>
  <si>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</si>
  <si>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</si>
  <si>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</si>
  <si>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</si>
  <si>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</si>
  <si>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</si>
  <si>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</si>
  <si>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</si>
  <si>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</si>
  <si>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</si>
  <si>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</si>
  <si>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</si>
  <si>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</si>
  <si>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</si>
  <si>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</si>
  <si>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</si>
  <si>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</si>
  <si>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</si>
  <si>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</si>
  <si>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</si>
  <si>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</si>
  <si>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</si>
  <si>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</si>
  <si>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</si>
  <si>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</si>
  <si>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</si>
  <si>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</si>
  <si>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</si>
  <si>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</si>
  <si>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</si>
  <si>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</si>
  <si>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</si>
  <si>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</si>
  <si>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</si>
  <si>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</si>
  <si>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</si>
  <si>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</si>
  <si>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</si>
  <si>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</si>
  <si>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</si>
  <si>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</si>
  <si>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</si>
  <si>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</si>
  <si>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</si>
  <si>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</si>
  <si>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</si>
  <si>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</si>
  <si>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</si>
  <si>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</si>
  <si>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</si>
  <si>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</si>
  <si>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</si>
  <si>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</si>
  <si>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</si>
  <si>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</si>
  <si>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</si>
  <si>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</si>
  <si>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</si>
  <si>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</si>
  <si>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</si>
  <si>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</si>
  <si>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</si>
  <si>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</si>
  <si>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</si>
  <si>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</si>
  <si>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</si>
  <si>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</si>
  <si>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</si>
  <si>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</si>
  <si>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</si>
  <si>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</si>
  <si>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</si>
  <si>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</si>
  <si>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</si>
  <si>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</si>
  <si>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</si>
  <si>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</si>
  <si>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</si>
  <si>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</si>
  <si>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</si>
  <si>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</si>
  <si>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</si>
  <si>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</si>
  <si>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</si>
  <si>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</si>
  <si>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</si>
  <si>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</si>
  <si>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</si>
  <si>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</si>
  <si>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</si>
  <si>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</si>
  <si>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</si>
  <si>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</si>
  <si>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</si>
  <si>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</si>
  <si>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</si>
  <si>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</si>
  <si>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</si>
  <si>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</si>
  <si>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</si>
  <si>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</si>
  <si>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</si>
  <si>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</si>
  <si>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</si>
  <si>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</si>
  <si>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</si>
  <si>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</si>
  <si>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</si>
  <si>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</si>
  <si>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</si>
  <si>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</si>
  <si>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</si>
  <si>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</si>
  <si>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</si>
  <si>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</si>
  <si>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</si>
  <si>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</si>
  <si>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</si>
  <si>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</si>
  <si>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</si>
  <si>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</si>
  <si>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</si>
  <si>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</si>
  <si>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</si>
  <si>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</si>
  <si>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</si>
  <si>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</si>
  <si>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</si>
  <si>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</si>
  <si>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</si>
  <si>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</si>
  <si>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</si>
  <si>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</si>
  <si>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</si>
  <si>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</si>
  <si>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</si>
  <si>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</si>
  <si>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</si>
  <si>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</si>
  <si>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</si>
  <si>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</si>
  <si>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</si>
  <si>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</si>
  <si>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</si>
  <si>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</si>
  <si>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</si>
  <si>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</si>
  <si>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</si>
  <si>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</si>
  <si>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</si>
  <si>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</si>
  <si>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</si>
  <si>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</si>
  <si>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</si>
  <si>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</si>
  <si>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</si>
  <si>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</si>
  <si>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</si>
  <si>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</si>
  <si>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</si>
  <si>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</si>
  <si>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</si>
  <si>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</si>
  <si>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</si>
  <si>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</si>
  <si>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</si>
  <si>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</si>
  <si>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</si>
  <si>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</si>
  <si>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</si>
  <si>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</si>
  <si>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</si>
  <si>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</si>
  <si>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</si>
  <si>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</si>
  <si>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</si>
  <si>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</si>
  <si>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</si>
  <si>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</si>
  <si>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</si>
  <si>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</si>
  <si>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</si>
  <si>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</si>
  <si>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</si>
  <si>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</si>
  <si>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</si>
  <si>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</si>
  <si>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</si>
  <si>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</si>
  <si>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</si>
  <si>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</si>
  <si>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</si>
  <si>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</si>
  <si>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</si>
  <si>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</si>
  <si>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</si>
  <si>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</si>
  <si>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</si>
  <si>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</si>
  <si>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</si>
  <si>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</si>
  <si>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</si>
  <si>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</si>
  <si>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</si>
  <si>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</si>
  <si>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</si>
  <si>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</si>
  <si>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</si>
  <si>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</si>
  <si>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</si>
  <si>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</si>
  <si>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</si>
  <si>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</si>
  <si>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</si>
  <si>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</si>
  <si>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</si>
  <si>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</si>
  <si>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</si>
  <si>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</si>
  <si>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</si>
  <si>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</si>
  <si>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</si>
  <si>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</si>
  <si>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</si>
  <si>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</si>
  <si>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</si>
  <si>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</si>
  <si>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</si>
  <si>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</si>
  <si>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</si>
  <si>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</si>
  <si>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</si>
  <si>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</si>
  <si>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</si>
  <si>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</si>
  <si>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</si>
  <si>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</si>
  <si>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</si>
  <si>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</si>
  <si>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</si>
  <si>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</si>
  <si>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</si>
  <si>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</si>
  <si>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</si>
  <si>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</si>
  <si>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</si>
  <si>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</si>
  <si>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</si>
  <si>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</si>
  <si>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</si>
  <si>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</si>
  <si>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</si>
  <si>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</si>
  <si>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</si>
  <si>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</si>
  <si>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</si>
  <si>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</si>
  <si>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</si>
  <si>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</si>
  <si>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</si>
  <si>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</si>
  <si>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</si>
  <si>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</si>
  <si>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</si>
  <si>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</si>
  <si>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</si>
  <si>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</si>
  <si>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</si>
  <si>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</si>
  <si>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</si>
  <si>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</si>
  <si>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</si>
  <si>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</si>
  <si>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</si>
  <si>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</si>
  <si>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</si>
  <si>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</si>
  <si>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</si>
  <si>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</si>
  <si>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</si>
  <si>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</si>
  <si>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</si>
  <si>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</si>
  <si>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</si>
  <si>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</si>
  <si>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</si>
  <si>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</si>
  <si>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</si>
  <si>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</si>
  <si>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</si>
  <si>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</si>
  <si>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</si>
  <si>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</si>
  <si>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</si>
  <si>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</si>
  <si>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</si>
  <si>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</si>
  <si>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</si>
  <si>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</si>
  <si>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</si>
  <si>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</si>
  <si>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</si>
  <si>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</si>
  <si>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</si>
  <si>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</si>
  <si>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</si>
  <si>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</si>
  <si>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</si>
  <si>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</si>
  <si>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</si>
  <si>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</si>
  <si>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</si>
  <si>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</si>
  <si>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</si>
  <si>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</si>
  <si>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</si>
  <si>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</si>
  <si>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</si>
  <si>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</si>
  <si>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</si>
  <si>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</si>
  <si>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</si>
  <si>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</si>
  <si>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</si>
  <si>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</si>
  <si>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</si>
  <si>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</si>
  <si>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</si>
  <si>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</si>
  <si>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</si>
  <si>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</si>
  <si>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</si>
  <si>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</si>
  <si>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</si>
  <si>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</si>
  <si>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</si>
  <si>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</si>
  <si>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</si>
  <si>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</si>
  <si>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</si>
  <si>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</si>
  <si>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</si>
  <si>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</si>
  <si>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</si>
  <si>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</si>
  <si>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</si>
  <si>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</si>
  <si>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</si>
  <si>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</si>
  <si>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</si>
  <si>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</si>
  <si>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</si>
  <si>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</si>
  <si>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</si>
  <si>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</si>
  <si>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</si>
  <si>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</si>
  <si>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</si>
  <si>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</si>
  <si>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</si>
  <si>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</si>
  <si>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</si>
  <si>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</si>
  <si>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</si>
  <si>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</si>
  <si>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</si>
  <si>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</si>
  <si>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</si>
  <si>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</si>
  <si>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</si>
  <si>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</si>
  <si>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</si>
  <si>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</si>
  <si>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</si>
  <si>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</si>
  <si>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</si>
  <si>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</si>
  <si>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</si>
  <si>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</si>
  <si>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</si>
  <si>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</si>
  <si>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</si>
  <si>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</si>
  <si>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</si>
  <si>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</si>
  <si>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</si>
  <si>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</si>
  <si>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</si>
  <si>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</si>
  <si>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</si>
  <si>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</si>
  <si>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</si>
  <si>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</si>
  <si>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</si>
  <si>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</si>
  <si>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</si>
  <si>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</si>
  <si>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</si>
  <si>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</si>
  <si>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</si>
  <si>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</si>
  <si>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</si>
  <si>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</si>
  <si>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</si>
  <si>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</si>
  <si>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</si>
  <si>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</si>
  <si>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</si>
  <si>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</si>
  <si>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</si>
  <si>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</si>
  <si>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</si>
  <si>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</si>
  <si>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</si>
  <si>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</si>
  <si>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</si>
  <si>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</si>
  <si>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</si>
  <si>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</si>
  <si>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</si>
  <si>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</si>
  <si>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</si>
  <si>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</si>
  <si>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</si>
  <si>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</si>
  <si>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</si>
  <si>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</si>
  <si>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</si>
  <si>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</si>
  <si>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</si>
  <si>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</si>
  <si>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</si>
  <si>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</si>
  <si>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</si>
  <si>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</si>
  <si>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</si>
  <si>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</si>
  <si>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</si>
  <si>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</si>
  <si>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</si>
  <si>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</si>
  <si>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</si>
  <si>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</si>
  <si>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</si>
  <si>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</si>
  <si>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</si>
  <si>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</si>
  <si>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</si>
  <si>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</si>
  <si>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</si>
  <si>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</si>
  <si>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</si>
  <si>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</si>
  <si>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</si>
  <si>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</si>
  <si>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</si>
  <si>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</si>
  <si>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</si>
  <si>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</si>
  <si>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</si>
  <si>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</si>
  <si>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</si>
  <si>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</si>
  <si>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</si>
  <si>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</si>
  <si>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</si>
  <si>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</si>
  <si>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</si>
  <si>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</si>
  <si>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</si>
  <si>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</si>
  <si>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</si>
  <si>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</si>
  <si>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</si>
  <si>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</si>
  <si>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</si>
  <si>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</si>
  <si>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</si>
  <si>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</si>
  <si>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</si>
  <si>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</si>
  <si>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</si>
  <si>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</si>
  <si>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</si>
  <si>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</si>
  <si>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</si>
  <si>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</si>
  <si>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</si>
  <si>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</si>
  <si>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</si>
  <si>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</si>
  <si>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</si>
  <si>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</si>
  <si>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</si>
  <si>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</si>
  <si>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</si>
  <si>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</si>
  <si>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</si>
  <si>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</si>
  <si>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</si>
  <si>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</si>
  <si>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</si>
  <si>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</si>
  <si>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</si>
  <si>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</si>
  <si>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</si>
  <si>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</si>
  <si>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</si>
  <si>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</si>
  <si>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</si>
  <si>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</si>
  <si>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</si>
  <si>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</si>
  <si>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</si>
  <si>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</si>
  <si>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</si>
  <si>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</si>
  <si>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</si>
  <si>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</si>
  <si>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</si>
  <si>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</si>
  <si>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</si>
  <si>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</si>
  <si>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</si>
  <si>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</si>
  <si>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</si>
  <si>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</si>
  <si>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</si>
  <si>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</si>
  <si>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</si>
  <si>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</si>
  <si>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</si>
  <si>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</si>
  <si>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</si>
  <si>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</si>
  <si>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</si>
  <si>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</si>
  <si>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</si>
  <si>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</si>
  <si>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</si>
  <si>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</si>
  <si>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</si>
  <si>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</si>
  <si>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</si>
  <si>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</si>
  <si>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</si>
  <si>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</si>
  <si>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</si>
  <si>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</si>
  <si>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</si>
  <si>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</si>
  <si>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</si>
  <si>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</si>
  <si>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</si>
  <si>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</si>
  <si>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</si>
  <si>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</si>
  <si>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</si>
  <si>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</si>
  <si>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</si>
  <si>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</si>
  <si>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</si>
  <si>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</si>
  <si>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</si>
  <si>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</si>
  <si>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</si>
  <si>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</si>
  <si>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</si>
  <si>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</si>
  <si>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</si>
  <si>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</si>
  <si>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</si>
  <si>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</si>
  <si>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</si>
  <si>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</si>
  <si>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</si>
  <si>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</si>
  <si>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</si>
  <si>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</si>
  <si>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</si>
  <si>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</si>
  <si>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</si>
  <si>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</si>
  <si>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</si>
  <si>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</si>
  <si>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</si>
  <si>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</si>
  <si>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</si>
  <si>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</si>
  <si>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</si>
  <si>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</si>
  <si>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</si>
  <si>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</si>
  <si>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</si>
  <si>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</si>
  <si>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</si>
  <si>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</si>
  <si>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</si>
  <si>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</si>
  <si>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</si>
  <si>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</si>
  <si>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</si>
  <si>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</si>
  <si>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</si>
  <si>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</si>
  <si>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</si>
  <si>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</si>
  <si>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</si>
  <si>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</si>
  <si>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</si>
  <si>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</si>
  <si>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</si>
  <si>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</si>
  <si>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</si>
  <si>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</si>
  <si>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</si>
  <si>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</si>
  <si>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</si>
  <si>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</si>
  <si>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</si>
  <si>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</si>
  <si>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</si>
  <si>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</si>
  <si>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</si>
  <si>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</si>
  <si>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</si>
  <si>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</si>
  <si>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</si>
  <si>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</si>
  <si>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</si>
  <si>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</si>
  <si>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</si>
  <si>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</si>
  <si>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</si>
  <si>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</si>
  <si>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</si>
  <si>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</si>
  <si>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</si>
  <si>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</si>
  <si>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</si>
  <si>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</si>
  <si>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</si>
  <si>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</si>
  <si>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</si>
  <si>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</si>
  <si>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</si>
  <si>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</si>
  <si>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</si>
  <si>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</si>
  <si>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</si>
  <si>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</si>
  <si>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</si>
  <si>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</si>
  <si>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</si>
  <si>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</si>
  <si>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</si>
  <si>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</si>
  <si>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</si>
  <si>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</si>
  <si>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</si>
  <si>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</si>
  <si>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</si>
  <si>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</si>
  <si>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</si>
  <si>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</si>
  <si>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</si>
  <si>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</si>
  <si>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</si>
  <si>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</si>
  <si>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</si>
  <si>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</si>
  <si>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</si>
  <si>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</si>
  <si>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</si>
  <si>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</si>
  <si>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</si>
  <si>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</si>
  <si>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</si>
  <si>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</si>
  <si>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</si>
  <si>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</si>
  <si>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</si>
  <si>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</si>
  <si>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</si>
  <si>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</si>
  <si>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</si>
  <si>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</si>
  <si>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</si>
  <si>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</si>
  <si>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</si>
  <si>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</si>
  <si>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</si>
  <si>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</si>
  <si>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</si>
  <si>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</si>
  <si>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</si>
  <si>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</si>
  <si>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</si>
  <si>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</si>
  <si>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</si>
  <si>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</si>
  <si>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</si>
  <si>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</si>
  <si>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</si>
  <si>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</si>
  <si>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</si>
  <si>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</si>
  <si>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</si>
  <si>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</si>
  <si>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</si>
  <si>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</si>
  <si>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</si>
  <si>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</si>
  <si>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</si>
  <si>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</si>
  <si>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</si>
  <si>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</si>
  <si>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</si>
  <si>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</si>
  <si>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</si>
  <si>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</si>
  <si>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</si>
  <si>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</si>
  <si>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</si>
  <si>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</si>
  <si>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</si>
  <si>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</si>
  <si>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</si>
  <si>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</si>
  <si>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</si>
  <si>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</si>
  <si>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</si>
  <si>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</si>
  <si>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</si>
  <si>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</si>
  <si>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</si>
  <si>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</si>
  <si>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</si>
  <si>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</si>
  <si>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</si>
  <si>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</si>
  <si>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</si>
  <si>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</si>
  <si>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</si>
  <si>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</si>
  <si>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</si>
  <si>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</si>
  <si>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</si>
  <si>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</si>
  <si>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</si>
  <si>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</si>
  <si>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</si>
  <si>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</si>
  <si>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</si>
  <si>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</si>
  <si>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</si>
  <si>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</si>
  <si>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</si>
  <si>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</si>
  <si>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</si>
  <si>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</si>
  <si>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</si>
  <si>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</si>
  <si>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</si>
  <si>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</si>
  <si>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</si>
  <si>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</si>
  <si>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</si>
  <si>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</si>
  <si>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</si>
  <si>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</si>
  <si>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</si>
  <si>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</si>
  <si>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</si>
  <si>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</si>
  <si>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</si>
  <si>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</si>
  <si>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</si>
  <si>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</si>
  <si>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</si>
  <si>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</si>
  <si>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</si>
  <si>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</si>
  <si>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</si>
  <si>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</si>
  <si>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</si>
  <si>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</si>
  <si>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</si>
  <si>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</si>
  <si>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</si>
  <si>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</si>
  <si>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</si>
  <si>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</si>
  <si>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</si>
  <si>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</si>
  <si>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</si>
  <si>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</si>
  <si>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</si>
  <si>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</si>
  <si>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</si>
  <si>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</si>
  <si>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</si>
  <si>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</si>
  <si>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</si>
  <si>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</si>
  <si>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</si>
  <si>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</si>
  <si>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</si>
  <si>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</si>
  <si>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</si>
  <si>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</si>
  <si>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</si>
  <si>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</si>
  <si>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</si>
  <si>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</si>
  <si>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</si>
  <si>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</si>
  <si>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</si>
  <si>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</si>
  <si>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</si>
  <si>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</si>
  <si>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</si>
  <si>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</si>
  <si>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</si>
  <si>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</si>
  <si>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</si>
  <si>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</si>
  <si>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</si>
  <si>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</si>
  <si>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</si>
  <si>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</si>
  <si>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</si>
  <si>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</si>
  <si>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</si>
  <si>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</si>
  <si>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</si>
  <si>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</si>
  <si>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</si>
  <si>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</si>
  <si>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</si>
  <si>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</si>
  <si>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</si>
  <si>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</si>
  <si>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</si>
  <si>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</si>
  <si>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</si>
  <si>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</si>
  <si>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</si>
  <si>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</si>
  <si>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</si>
  <si>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</si>
  <si>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</si>
  <si>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</si>
  <si>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</si>
  <si>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</si>
  <si>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</si>
  <si>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</si>
  <si>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</si>
  <si>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</si>
  <si>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</si>
  <si>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</si>
  <si>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</si>
  <si>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</si>
  <si>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</si>
  <si>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</si>
  <si>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</si>
  <si>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</si>
  <si>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</si>
  <si>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</si>
  <si>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</si>
  <si>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</si>
  <si>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</si>
  <si>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</si>
  <si>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</si>
  <si>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</si>
  <si>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</si>
  <si>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</si>
  <si>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</si>
  <si>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</si>
  <si>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</si>
  <si>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</si>
  <si>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</si>
  <si>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</si>
  <si>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</si>
  <si>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</si>
  <si>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</si>
  <si>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</si>
  <si>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</si>
  <si>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</si>
  <si>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</si>
  <si>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</si>
  <si>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</si>
  <si>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</si>
  <si>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</si>
  <si>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</si>
  <si>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</si>
  <si>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</si>
  <si>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</si>
  <si>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</si>
  <si>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</si>
  <si>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</si>
  <si>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</si>
  <si>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</si>
  <si>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</si>
  <si>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</si>
  <si>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</si>
  <si>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</si>
  <si>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</si>
  <si>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</si>
  <si>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</si>
  <si>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</si>
  <si>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</si>
  <si>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</si>
  <si>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</si>
  <si>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</si>
  <si>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</si>
  <si>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</si>
  <si>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</si>
  <si>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</si>
  <si>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</si>
  <si>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</si>
  <si>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</si>
  <si>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</si>
  <si>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</si>
  <si>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</si>
  <si>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</si>
  <si>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</si>
  <si>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</si>
  <si>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</si>
  <si>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</si>
  <si>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</si>
  <si>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</si>
  <si>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</si>
  <si>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</si>
  <si>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</si>
  <si>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</si>
  <si>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</si>
  <si>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</si>
  <si>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</si>
  <si>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</si>
  <si>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</si>
  <si>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</si>
  <si>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</si>
  <si>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</si>
  <si>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</si>
  <si>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</si>
  <si>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</si>
  <si>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</si>
  <si>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</si>
  <si>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</si>
  <si>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</si>
  <si>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</si>
  <si>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</si>
  <si>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</si>
  <si>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</si>
  <si>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</si>
  <si>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</si>
  <si>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</si>
  <si>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</si>
  <si>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</si>
  <si>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</si>
  <si>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</si>
  <si>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</si>
  <si>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</si>
  <si>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</si>
  <si>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</si>
  <si>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</si>
  <si>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</si>
  <si>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</si>
  <si>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</si>
  <si>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</si>
  <si>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</si>
  <si>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</si>
  <si>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</si>
  <si>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</si>
  <si>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</si>
  <si>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</si>
  <si>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</si>
  <si>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</si>
  <si>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</si>
  <si>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</si>
  <si>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</si>
  <si>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</si>
  <si>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</si>
  <si>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</si>
  <si>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</si>
  <si>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</si>
  <si>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</si>
  <si>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</si>
  <si>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</si>
  <si>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</si>
  <si>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</si>
  <si>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</si>
  <si>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</si>
  <si>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</si>
  <si>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</si>
  <si>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</si>
  <si>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</si>
  <si>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</si>
  <si>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</si>
  <si>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</si>
  <si>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</si>
  <si>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</si>
  <si>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</si>
  <si>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</si>
  <si>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</si>
  <si>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</si>
  <si>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</si>
  <si>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</si>
  <si>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</si>
  <si>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</si>
  <si>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</si>
  <si>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</si>
  <si>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</si>
  <si>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</si>
  <si>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</si>
  <si>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</si>
  <si>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</si>
  <si>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</si>
  <si>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</si>
  <si>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</si>
  <si>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</si>
  <si>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</si>
  <si>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</si>
  <si>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</si>
  <si>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</si>
  <si>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</si>
  <si>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</si>
  <si>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</si>
  <si>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</si>
  <si>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</si>
  <si>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</si>
  <si>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</si>
  <si>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</si>
  <si>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</si>
  <si>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</si>
  <si>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</si>
  <si>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</si>
  <si>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</si>
  <si>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</si>
  <si>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</si>
  <si>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</si>
  <si>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</si>
  <si>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</si>
  <si>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</si>
  <si>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</si>
  <si>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</si>
  <si>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</si>
  <si>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</si>
  <si>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</si>
  <si>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</si>
  <si>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</si>
  <si>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</si>
  <si>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</si>
  <si>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</si>
  <si>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</si>
  <si>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</si>
  <si>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</si>
  <si>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</si>
  <si>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</si>
  <si>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</si>
  <si>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</si>
  <si>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</si>
  <si>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</si>
  <si>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</si>
  <si>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</si>
  <si>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</si>
  <si>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</si>
  <si>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</si>
  <si>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</si>
  <si>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</si>
  <si>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</si>
  <si>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</si>
  <si>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</si>
  <si>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</si>
  <si>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</si>
  <si>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</si>
  <si>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</si>
  <si>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</si>
  <si>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</si>
  <si>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</si>
  <si>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</si>
  <si>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</si>
  <si>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</si>
  <si>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</si>
  <si>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</si>
  <si>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</si>
  <si>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</si>
  <si>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</si>
  <si>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</si>
  <si>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</si>
  <si>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</si>
  <si>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</si>
  <si>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</si>
  <si>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</si>
  <si>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</si>
  <si>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</si>
  <si>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</si>
  <si>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</si>
  <si>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</si>
  <si>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</si>
  <si>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</si>
  <si>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</si>
  <si>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</si>
  <si>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</si>
  <si>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</si>
  <si>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</si>
  <si>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</si>
  <si>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</si>
  <si>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</si>
  <si>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</si>
  <si>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</si>
  <si>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</si>
  <si>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</si>
  <si>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</si>
  <si>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</si>
  <si>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</si>
  <si>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</si>
  <si>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</si>
  <si>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</si>
  <si>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</si>
  <si>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</si>
  <si>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</si>
  <si>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</si>
  <si>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</si>
  <si>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</si>
  <si>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</si>
  <si>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</si>
  <si>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</si>
  <si>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</si>
  <si>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</si>
  <si>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</si>
  <si>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</si>
  <si>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</si>
  <si>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</si>
  <si>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</si>
  <si>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</si>
  <si>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</si>
  <si>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</si>
  <si>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</si>
  <si>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</si>
  <si>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</si>
  <si>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</si>
  <si>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</si>
  <si>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</si>
  <si>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</si>
  <si>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</si>
  <si>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</si>
  <si>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</si>
  <si>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</si>
  <si>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</si>
  <si>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</si>
  <si>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</si>
  <si>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</si>
  <si>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</si>
  <si>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</si>
  <si>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</si>
  <si>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</si>
  <si>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</si>
  <si>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</si>
  <si>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</si>
  <si>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</si>
  <si>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</si>
  <si>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</si>
  <si>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</si>
  <si>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</si>
  <si>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</si>
  <si>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</si>
  <si>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</si>
  <si>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</si>
  <si>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</si>
  <si>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</si>
  <si>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</si>
  <si>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</si>
  <si>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</si>
  <si>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</si>
  <si>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</si>
  <si>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</si>
  <si>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</si>
  <si>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</si>
  <si>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</si>
  <si>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</si>
  <si>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</si>
  <si>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</si>
  <si>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</si>
  <si>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</si>
  <si>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</si>
  <si>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</si>
  <si>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</si>
  <si>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</si>
  <si>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</si>
  <si>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</si>
  <si>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</si>
  <si>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</si>
  <si>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</si>
  <si>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</si>
  <si>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</si>
  <si>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</si>
  <si>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</si>
  <si>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</si>
  <si>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</si>
  <si>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</si>
  <si>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</si>
  <si>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</si>
  <si>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</si>
  <si>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</si>
  <si>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</si>
  <si>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</si>
  <si>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</si>
  <si>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</si>
  <si>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</si>
  <si>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</si>
  <si>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</si>
  <si>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</si>
  <si>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</si>
  <si>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</si>
  <si>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</si>
  <si>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</si>
  <si>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</si>
  <si>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</si>
  <si>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</si>
  <si>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</si>
  <si>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</si>
  <si>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</si>
  <si>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</si>
  <si>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</si>
  <si>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</si>
  <si>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</si>
  <si>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</si>
  <si>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</si>
  <si>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</si>
  <si>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</si>
  <si>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</si>
  <si>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</si>
  <si>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</si>
  <si>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</si>
  <si>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</si>
  <si>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</si>
  <si>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</si>
  <si>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</si>
  <si>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</si>
  <si>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</si>
  <si>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</si>
  <si>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</si>
  <si>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</si>
  <si>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</si>
  <si>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</si>
  <si>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</si>
  <si>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</si>
  <si>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</si>
  <si>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</si>
  <si>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</si>
  <si>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</si>
  <si>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</si>
  <si>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</si>
  <si>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</si>
  <si>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</si>
  <si>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</si>
  <si>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</si>
  <si>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</si>
  <si>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</si>
  <si>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</si>
  <si>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</si>
  <si>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</si>
  <si>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</si>
  <si>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</si>
  <si>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</si>
  <si>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</si>
  <si>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</si>
  <si>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</si>
  <si>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</si>
  <si>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</si>
  <si>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</si>
  <si>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</si>
  <si>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</si>
  <si>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</si>
  <si>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</si>
  <si>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</si>
  <si>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</si>
  <si>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</si>
  <si>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</si>
  <si>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</si>
  <si>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</si>
  <si>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</si>
  <si>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</si>
  <si>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</si>
  <si>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</si>
  <si>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</si>
  <si>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</si>
  <si>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</si>
  <si>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</si>
  <si>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</si>
  <si>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</si>
  <si>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</si>
  <si>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</si>
  <si>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</si>
  <si>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</si>
  <si>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</si>
  <si>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</si>
  <si>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</si>
  <si>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</si>
  <si>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</si>
  <si>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</si>
  <si>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</si>
  <si>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</si>
  <si>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</si>
  <si>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</si>
  <si>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</si>
  <si>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</si>
  <si>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</si>
  <si>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</si>
  <si>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</si>
  <si>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</si>
  <si>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</si>
  <si>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</si>
  <si>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</si>
  <si>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</si>
  <si>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</si>
  <si>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</si>
  <si>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</si>
  <si>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</si>
  <si>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</si>
  <si>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</si>
  <si>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</si>
  <si>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</si>
  <si>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</si>
  <si>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</si>
  <si>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</si>
  <si>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</si>
  <si>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</si>
  <si>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</si>
  <si>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</si>
  <si>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</si>
  <si>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</si>
  <si>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</si>
  <si>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</si>
  <si>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</si>
  <si>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</si>
  <si>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</si>
  <si>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</si>
  <si>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</si>
  <si>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</si>
  <si>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</si>
  <si>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</si>
  <si>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</si>
  <si>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</si>
  <si>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</si>
  <si>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</si>
  <si>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</si>
  <si>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</si>
  <si>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</si>
  <si>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</si>
  <si>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</si>
  <si>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</si>
  <si>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</si>
  <si>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</si>
  <si>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</si>
  <si>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</si>
  <si>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</si>
  <si>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</si>
  <si>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</si>
  <si>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</si>
  <si>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</si>
  <si>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</si>
  <si>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</si>
  <si>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</si>
  <si>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</si>
  <si>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</si>
  <si>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</si>
  <si>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</si>
  <si>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</si>
  <si>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</si>
  <si>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</si>
  <si>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</si>
  <si>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</si>
  <si>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</si>
  <si>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</si>
  <si>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</si>
  <si>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</si>
  <si>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</si>
  <si>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</si>
  <si>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</si>
  <si>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</si>
  <si>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</si>
  <si>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</si>
  <si>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</si>
  <si>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</si>
  <si>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</si>
  <si>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</si>
  <si>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</si>
  <si>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</si>
  <si>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</si>
  <si>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</si>
  <si>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</si>
  <si>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</si>
  <si>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</si>
  <si>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</si>
  <si>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</si>
  <si>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</si>
  <si>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</si>
  <si>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</si>
  <si>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</si>
  <si>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</si>
  <si>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</si>
  <si>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</si>
  <si>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</si>
  <si>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</si>
  <si>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</si>
  <si>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</si>
  <si>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</si>
  <si>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</si>
  <si>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</si>
  <si>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</si>
  <si>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</si>
  <si>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</si>
  <si>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</si>
  <si>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</si>
  <si>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</si>
  <si>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</si>
  <si>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</si>
  <si>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</si>
  <si>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</si>
  <si>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</si>
  <si>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</si>
  <si>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</si>
  <si>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</si>
  <si>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</si>
  <si>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</si>
  <si>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</si>
  <si>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</si>
  <si>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</si>
  <si>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</si>
  <si>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</si>
  <si>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</si>
  <si>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</si>
  <si>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</si>
  <si>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</si>
  <si>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</si>
  <si>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</si>
  <si>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</si>
  <si>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</si>
  <si>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</si>
  <si>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</si>
  <si>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</si>
  <si>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</si>
  <si>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</si>
  <si>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</si>
  <si>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</si>
  <si>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</si>
  <si>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</si>
  <si>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</si>
  <si>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</si>
  <si>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</si>
  <si>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</si>
  <si>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</si>
  <si>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</si>
  <si>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</si>
  <si>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</si>
  <si>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</si>
  <si>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</si>
  <si>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</si>
  <si>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</si>
  <si>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</si>
  <si>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</si>
  <si>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</si>
  <si>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</si>
  <si>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</si>
  <si>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</si>
  <si>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</si>
  <si>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</si>
  <si>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</si>
  <si>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</si>
  <si>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</si>
  <si>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</si>
  <si>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</si>
  <si>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</si>
  <si>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</si>
  <si>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</si>
  <si>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</si>
  <si>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</si>
  <si>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</si>
  <si>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</si>
  <si>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</si>
  <si>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</si>
  <si>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</si>
  <si>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</si>
  <si>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</si>
  <si>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</si>
  <si>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</si>
  <si>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</si>
  <si>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</si>
  <si>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</si>
  <si>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</si>
  <si>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</si>
  <si>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</si>
  <si>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</si>
  <si>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</si>
  <si>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</si>
  <si>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</si>
  <si>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</si>
  <si>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</si>
  <si>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</si>
  <si>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</si>
  <si>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</si>
  <si>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</si>
  <si>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</si>
  <si>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</si>
  <si>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</si>
  <si>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</si>
  <si>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</si>
  <si>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</si>
  <si>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</si>
  <si>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</si>
  <si>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</si>
  <si>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</si>
  <si>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</si>
  <si>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</si>
  <si>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</si>
  <si>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</si>
  <si>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</si>
  <si>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</si>
  <si>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</si>
  <si>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</si>
  <si>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</si>
  <si>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</si>
  <si>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</si>
  <si>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</si>
  <si>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</si>
  <si>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</si>
  <si>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</si>
  <si>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</si>
  <si>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</si>
  <si>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</si>
  <si>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</si>
  <si>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</si>
  <si>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</si>
  <si>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</si>
  <si>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</si>
  <si>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</si>
  <si>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</si>
  <si>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</si>
  <si>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</si>
  <si>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</si>
  <si>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</si>
  <si>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</si>
  <si>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</si>
  <si>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</si>
  <si>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</si>
  <si>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</si>
  <si>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</si>
  <si>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</si>
  <si>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</si>
  <si>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</si>
  <si>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</si>
  <si>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</si>
  <si>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</si>
  <si>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</si>
  <si>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</si>
  <si>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</si>
  <si>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</si>
  <si>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</si>
  <si>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</si>
  <si>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</si>
  <si>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</si>
  <si>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</si>
  <si>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</si>
  <si>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</si>
  <si>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</si>
  <si>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</si>
  <si>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</si>
  <si>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</si>
  <si>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</si>
  <si>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</si>
  <si>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</si>
  <si>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</si>
  <si>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</si>
  <si>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</si>
  <si>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</si>
  <si>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</si>
  <si>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</si>
  <si>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</si>
  <si>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</si>
  <si>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</si>
  <si>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</si>
  <si>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</si>
  <si>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</si>
  <si>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</si>
  <si>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</si>
  <si>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</si>
  <si>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</si>
  <si>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</si>
  <si>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</si>
  <si>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</si>
  <si>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</si>
  <si>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</si>
  <si>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</si>
  <si>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</si>
  <si>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</si>
  <si>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</si>
  <si>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</si>
  <si>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</si>
  <si>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</si>
  <si>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</si>
  <si>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</si>
  <si>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</si>
  <si>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</si>
  <si>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</si>
  <si>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</si>
  <si>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</si>
  <si>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</si>
  <si>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</si>
  <si>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</si>
  <si>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</si>
  <si>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</si>
  <si>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</si>
  <si>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</si>
  <si>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</si>
  <si>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</si>
  <si>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</si>
  <si>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</si>
  <si>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</si>
  <si>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</si>
  <si>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</si>
  <si>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</si>
  <si>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</si>
  <si>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</si>
  <si>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</si>
  <si>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</si>
  <si>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</si>
  <si>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</si>
  <si>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</si>
  <si>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</si>
  <si>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</si>
  <si>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</si>
  <si>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</si>
  <si>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</si>
  <si>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</si>
  <si>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</si>
  <si>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</si>
  <si>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</si>
  <si>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</si>
  <si>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</si>
  <si>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</si>
  <si>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</si>
  <si>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</si>
  <si>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</si>
  <si>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</si>
  <si>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</si>
  <si>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</si>
  <si>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</si>
  <si>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</si>
  <si>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</si>
  <si>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</si>
  <si>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</si>
  <si>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</si>
  <si>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</si>
  <si>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</si>
  <si>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</si>
  <si>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</si>
  <si>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</si>
  <si>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</si>
  <si>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</si>
  <si>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</si>
  <si>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</si>
  <si>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</si>
  <si>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</si>
  <si>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</si>
  <si>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</si>
  <si>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</si>
  <si>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</si>
  <si>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</si>
  <si>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</si>
  <si>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</si>
  <si>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</si>
  <si>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</si>
  <si>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</si>
  <si>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</si>
  <si>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</si>
  <si>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</si>
  <si>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</si>
  <si>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</si>
  <si>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</si>
  <si>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</si>
  <si>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</si>
  <si>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</si>
  <si>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</si>
  <si>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</si>
  <si>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</si>
  <si>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</si>
  <si>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</si>
  <si>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</si>
  <si>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</si>
  <si>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</si>
  <si>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</si>
  <si>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</si>
  <si>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</si>
  <si>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</si>
  <si>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</si>
  <si>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</si>
  <si>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</si>
  <si>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</si>
  <si>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</si>
  <si>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</si>
  <si>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</si>
  <si>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</si>
  <si>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</si>
  <si>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</si>
  <si>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</si>
  <si>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</si>
  <si>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</si>
  <si>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</si>
  <si>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</si>
  <si>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</si>
  <si>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</si>
  <si>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</si>
  <si>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</si>
  <si>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</si>
  <si>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</si>
  <si>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</si>
  <si>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</si>
  <si>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</si>
  <si>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</si>
  <si>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</si>
  <si>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</si>
  <si>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</si>
  <si>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</si>
  <si>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</si>
  <si>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</si>
  <si>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</si>
  <si>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</si>
  <si>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</si>
  <si>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</si>
  <si>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</si>
  <si>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</si>
  <si>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</si>
  <si>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</si>
  <si>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</si>
  <si>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</si>
  <si>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</si>
  <si>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</si>
  <si>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</si>
  <si>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</si>
  <si>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</si>
  <si>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</si>
  <si>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</si>
  <si>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</si>
  <si>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</si>
  <si>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</si>
  <si>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</si>
  <si>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</si>
  <si>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</si>
  <si>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</si>
  <si>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</si>
  <si>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</si>
  <si>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</si>
  <si>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</si>
  <si>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</si>
  <si>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</si>
  <si>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</si>
  <si>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</si>
  <si>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</si>
  <si>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</si>
  <si>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</si>
  <si>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</si>
  <si>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</si>
  <si>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</si>
  <si>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</si>
  <si>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</si>
  <si>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</si>
  <si>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</si>
  <si>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</si>
  <si>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</si>
  <si>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</si>
  <si>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</si>
  <si>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</si>
  <si>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</si>
  <si>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</si>
  <si>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</si>
  <si>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</si>
  <si>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</si>
  <si>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</si>
  <si>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</si>
  <si>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</si>
  <si>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</si>
  <si>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</si>
  <si>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</si>
  <si>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</si>
  <si>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</si>
  <si>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</si>
  <si>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</si>
  <si>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</si>
  <si>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</si>
  <si>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</si>
  <si>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</si>
  <si>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</si>
  <si>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</si>
  <si>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</si>
  <si>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</si>
  <si>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</si>
  <si>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</si>
  <si>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</si>
  <si>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</si>
  <si>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</si>
  <si>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</si>
  <si>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</si>
  <si>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</si>
  <si>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</si>
  <si>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</si>
  <si>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</si>
  <si>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</si>
  <si>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</si>
  <si>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</si>
  <si>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</si>
  <si>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</si>
  <si>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</si>
  <si>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</si>
  <si>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</si>
  <si>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</si>
  <si>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</si>
  <si>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</si>
  <si>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</si>
  <si>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</si>
  <si>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</si>
  <si>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</si>
  <si>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</si>
  <si>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</si>
  <si>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</si>
  <si>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</si>
  <si>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</si>
  <si>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</si>
  <si>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</si>
  <si>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</si>
  <si>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</si>
  <si>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</si>
  <si>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</si>
  <si>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</si>
  <si>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</si>
  <si>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</si>
  <si>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</si>
  <si>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</si>
  <si>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</si>
  <si>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</si>
  <si>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</si>
  <si>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</si>
  <si>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</si>
  <si>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</si>
  <si>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</si>
  <si>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</si>
  <si>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</si>
  <si>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</si>
  <si>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</si>
  <si>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</si>
  <si>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</si>
  <si>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</si>
  <si>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</si>
  <si>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</si>
  <si>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</si>
  <si>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</si>
  <si>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</si>
  <si>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</si>
  <si>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</si>
  <si>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</si>
  <si>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</si>
  <si>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</si>
  <si>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</si>
  <si>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</si>
  <si>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</si>
  <si>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</si>
  <si>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</si>
  <si>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</si>
  <si>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</si>
  <si>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</si>
  <si>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</si>
  <si>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</si>
  <si>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</si>
  <si>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</si>
  <si>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</si>
  <si>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</si>
  <si>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</si>
  <si>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</si>
  <si>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</si>
  <si>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</si>
  <si>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</si>
  <si>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</si>
  <si>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</si>
  <si>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</si>
  <si>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</si>
  <si>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</si>
  <si>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</si>
  <si>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</si>
  <si>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</si>
  <si>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</si>
  <si>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</si>
  <si>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</si>
  <si>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</si>
  <si>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</si>
  <si>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</si>
  <si>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</si>
  <si>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</si>
  <si>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</si>
  <si>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</si>
  <si>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</si>
  <si>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</si>
  <si>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</si>
  <si>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</si>
  <si>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</si>
  <si>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</si>
  <si>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</si>
  <si>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</si>
  <si>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</si>
  <si>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</si>
  <si>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</si>
  <si>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</si>
  <si>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</si>
  <si>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</si>
  <si>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</si>
  <si>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</si>
  <si>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</si>
  <si>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</si>
  <si>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</si>
  <si>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</si>
  <si>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</si>
  <si>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</si>
  <si>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</si>
  <si>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</si>
  <si>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</si>
  <si>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</si>
  <si>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</si>
  <si>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</si>
  <si>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</si>
  <si>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</si>
  <si>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</si>
  <si>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</si>
  <si>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</si>
  <si>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</si>
  <si>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</si>
  <si>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</si>
  <si>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</si>
  <si>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</si>
  <si>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</si>
  <si>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</si>
  <si>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</si>
  <si>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</si>
  <si>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</si>
  <si>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</si>
  <si>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</si>
  <si>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</si>
  <si>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</si>
  <si>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</si>
  <si>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</si>
  <si>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</si>
  <si>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</si>
  <si>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</si>
  <si>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</si>
  <si>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</si>
  <si>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</si>
  <si>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</si>
  <si>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</si>
  <si>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</si>
  <si>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</si>
  <si>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</si>
  <si>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</si>
  <si>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</si>
  <si>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</si>
  <si>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</si>
  <si>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</si>
  <si>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</si>
  <si>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</si>
  <si>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</si>
  <si>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</si>
  <si>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</si>
  <si>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</si>
  <si>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</si>
  <si>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</si>
  <si>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</si>
  <si>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</si>
  <si>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</si>
  <si>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</si>
  <si>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</si>
  <si>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</si>
  <si>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</si>
  <si>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</si>
  <si>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</si>
  <si>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</si>
  <si>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</si>
  <si>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</si>
  <si>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</si>
  <si>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</si>
  <si>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</si>
  <si>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</si>
  <si>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</si>
  <si>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</si>
  <si>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</si>
  <si>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</si>
  <si>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</si>
  <si>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</si>
  <si>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</si>
  <si>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</si>
  <si>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</si>
  <si>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</si>
  <si>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</si>
  <si>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</si>
  <si>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</si>
  <si>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</si>
  <si>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</si>
  <si>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</si>
  <si>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</si>
  <si>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</si>
  <si>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</si>
  <si>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</si>
  <si>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</si>
  <si>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</si>
  <si>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</si>
  <si>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</si>
  <si>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</si>
  <si>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</si>
  <si>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</si>
  <si>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</si>
  <si>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</si>
  <si>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</si>
  <si>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</si>
  <si>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</si>
  <si>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</si>
  <si>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</si>
  <si>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</si>
  <si>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</si>
  <si>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</si>
  <si>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</si>
  <si>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</si>
  <si>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</si>
  <si>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</si>
  <si>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</si>
  <si>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</si>
  <si>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</si>
  <si>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</si>
  <si>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</si>
  <si>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</si>
  <si>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</si>
  <si>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</si>
  <si>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</si>
  <si>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</si>
  <si>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</si>
  <si>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</si>
  <si>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</si>
  <si>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</si>
  <si>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</si>
  <si>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</si>
  <si>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</si>
  <si>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</si>
  <si>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</si>
  <si>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</si>
  <si>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</si>
  <si>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</si>
  <si>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</si>
  <si>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</si>
  <si>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</si>
  <si>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</si>
  <si>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</si>
  <si>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</si>
  <si>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</si>
  <si>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</si>
  <si>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</si>
  <si>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</si>
  <si>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</si>
  <si>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</si>
  <si>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</si>
  <si>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</si>
  <si>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</si>
  <si>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</si>
  <si>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</si>
  <si>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</si>
  <si>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</si>
  <si>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</si>
  <si>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</si>
  <si>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</si>
  <si>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</si>
  <si>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</si>
  <si>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</si>
  <si>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</si>
  <si>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</si>
  <si>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</si>
  <si>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</si>
  <si>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</si>
  <si>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</si>
  <si>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</si>
  <si>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</si>
  <si>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</si>
  <si>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</si>
  <si>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</si>
  <si>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</si>
  <si>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</si>
  <si>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</si>
  <si>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</si>
  <si>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</si>
  <si>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</si>
  <si>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</si>
  <si>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</si>
  <si>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</si>
  <si>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</si>
  <si>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</si>
  <si>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</si>
  <si>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</si>
  <si>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</si>
  <si>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</si>
  <si>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</si>
  <si>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</si>
  <si>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</si>
  <si>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</si>
  <si>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</si>
  <si>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</si>
  <si>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</si>
  <si>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</si>
  <si>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</si>
  <si>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</si>
  <si>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</si>
  <si>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</si>
  <si>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</si>
  <si>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</si>
  <si>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</si>
  <si>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</si>
  <si>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</si>
  <si>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</si>
  <si>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</si>
  <si>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</si>
  <si>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</si>
  <si>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</si>
  <si>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</si>
  <si>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</si>
  <si>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</si>
  <si>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</si>
  <si>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</si>
  <si>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</si>
  <si>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</si>
  <si>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</si>
  <si>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</si>
  <si>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</si>
  <si>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</si>
  <si>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</si>
  <si>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</si>
  <si>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</si>
  <si>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</si>
  <si>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</si>
  <si>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</si>
  <si>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</si>
  <si>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</si>
  <si>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</si>
  <si>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</si>
  <si>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</si>
  <si>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</si>
  <si>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</si>
  <si>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</si>
  <si>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</si>
  <si>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</si>
  <si>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</si>
  <si>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</si>
  <si>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</si>
  <si>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</si>
  <si>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</si>
  <si>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</si>
  <si>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</si>
  <si>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</si>
  <si>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</si>
  <si>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</si>
  <si>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</si>
  <si>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</si>
  <si>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</si>
  <si>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</si>
  <si>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</si>
  <si>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</si>
  <si>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</si>
  <si>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</si>
  <si>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</si>
  <si>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</si>
  <si>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</si>
  <si>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</si>
  <si>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</si>
  <si>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</si>
  <si>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</si>
  <si>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</si>
  <si>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</si>
  <si>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</si>
  <si>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</si>
  <si>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</si>
  <si>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</si>
  <si>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</si>
  <si>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</si>
  <si>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</si>
  <si>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</si>
  <si>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</si>
  <si>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</si>
  <si>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</si>
  <si>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</si>
  <si>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</si>
  <si>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</si>
  <si>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</si>
  <si>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</si>
  <si>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</si>
  <si>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</si>
  <si>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</si>
  <si>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</si>
  <si>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</si>
  <si>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</si>
  <si>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</si>
  <si>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</si>
  <si>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</si>
  <si>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</si>
  <si>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</si>
  <si>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</si>
  <si>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</si>
  <si>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</si>
  <si>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</si>
  <si>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</si>
  <si>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</si>
  <si>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</si>
  <si>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</si>
  <si>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</si>
  <si>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</si>
  <si>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</si>
  <si>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</si>
  <si>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</si>
  <si>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</si>
  <si>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</si>
  <si>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</si>
  <si>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</si>
  <si>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</si>
  <si>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</si>
  <si>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</si>
  <si>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</si>
  <si>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</si>
  <si>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</si>
  <si>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</si>
  <si>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</si>
  <si>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</si>
  <si>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</si>
  <si>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</si>
  <si>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</si>
  <si>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</si>
  <si>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</si>
  <si>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</si>
  <si>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</si>
  <si>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</si>
  <si>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</si>
  <si>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</si>
  <si>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</si>
  <si>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</si>
  <si>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</si>
  <si>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</si>
  <si>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</si>
  <si>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</si>
  <si>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</si>
  <si>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</si>
  <si>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</si>
  <si>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</si>
  <si>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</si>
  <si>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</si>
  <si>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</si>
  <si>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</si>
  <si>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</si>
  <si>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</si>
  <si>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</si>
  <si>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</si>
  <si>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</si>
  <si>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</si>
  <si>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</si>
  <si>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</si>
  <si>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</si>
  <si>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</si>
  <si>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</si>
  <si>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</si>
  <si>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</si>
  <si>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</si>
  <si>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</si>
  <si>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</si>
  <si>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</si>
  <si>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</si>
  <si>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</si>
  <si>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</si>
  <si>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</si>
  <si>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</si>
  <si>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</si>
  <si>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</si>
  <si>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</si>
  <si>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</si>
  <si>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</si>
  <si>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</si>
  <si>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</si>
  <si>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</si>
  <si>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</si>
  <si>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</si>
  <si>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</si>
  <si>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</si>
  <si>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</si>
  <si>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</si>
  <si>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</si>
  <si>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</si>
  <si>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</si>
  <si>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</si>
  <si>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</si>
  <si>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</si>
  <si>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</si>
  <si>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</si>
  <si>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</si>
  <si>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</si>
  <si>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</si>
  <si>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</si>
  <si>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</si>
  <si>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</si>
  <si>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</si>
  <si>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</si>
  <si>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</si>
  <si>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</si>
  <si>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</si>
  <si>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</si>
  <si>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</si>
  <si>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</si>
  <si>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</si>
  <si>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</si>
  <si>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</si>
  <si>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</si>
  <si>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</si>
  <si>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</si>
  <si>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</si>
  <si>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</si>
  <si>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</si>
  <si>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</si>
  <si>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</si>
  <si>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</si>
  <si>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</si>
  <si>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</si>
  <si>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</si>
  <si>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</si>
  <si>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</si>
  <si>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</si>
  <si>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</si>
  <si>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</si>
  <si>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</si>
  <si>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</si>
  <si>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</si>
  <si>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</si>
  <si>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</si>
  <si>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</si>
  <si>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</si>
  <si>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</si>
  <si>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</si>
  <si>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</si>
  <si>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</si>
  <si>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</si>
  <si>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</si>
  <si>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</si>
  <si>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</si>
  <si>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</si>
  <si>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</si>
  <si>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</si>
  <si>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</si>
  <si>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</si>
  <si>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</si>
  <si>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</si>
  <si>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</si>
  <si>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</si>
  <si>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</si>
  <si>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</si>
  <si>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</si>
  <si>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</si>
  <si>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</si>
  <si>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</si>
  <si>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</si>
  <si>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</si>
  <si>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</si>
  <si>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</si>
  <si>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</si>
  <si>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</si>
  <si>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</si>
  <si>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</si>
  <si>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</si>
  <si>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</si>
  <si>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</si>
  <si>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</si>
  <si>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</si>
  <si>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</si>
  <si>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</si>
  <si>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</si>
  <si>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</si>
  <si>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</si>
  <si>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</si>
  <si>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</si>
  <si>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</si>
  <si>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</si>
  <si>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</si>
  <si>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</si>
  <si>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</si>
  <si>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</si>
  <si>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</si>
  <si>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</si>
  <si>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</si>
  <si>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</si>
  <si>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</si>
  <si>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</si>
  <si>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</si>
  <si>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</si>
  <si>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</si>
  <si>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</si>
  <si>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</si>
  <si>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</si>
  <si>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</si>
  <si>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</si>
  <si>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</si>
  <si>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</si>
  <si>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</si>
  <si>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</si>
  <si>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</si>
  <si>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</si>
  <si>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</si>
  <si>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</si>
  <si>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</si>
  <si>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</si>
  <si>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</si>
  <si>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</si>
  <si>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</si>
  <si>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</si>
  <si>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</si>
  <si>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</si>
  <si>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</si>
  <si>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</si>
  <si>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</si>
  <si>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</si>
  <si>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</si>
  <si>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</si>
  <si>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</si>
  <si>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</si>
  <si>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</si>
  <si>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</si>
  <si>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</si>
  <si>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</si>
  <si>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</si>
  <si>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</si>
  <si>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</si>
  <si>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</si>
  <si>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</si>
  <si>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</si>
  <si>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</si>
  <si>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</si>
  <si>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</si>
  <si>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</si>
  <si>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</si>
  <si>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</si>
  <si>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</si>
  <si>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</si>
  <si>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</si>
  <si>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</si>
  <si>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</si>
  <si>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</si>
  <si>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</si>
  <si>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</si>
  <si>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</si>
  <si>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</si>
  <si>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</si>
  <si>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</si>
  <si>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</si>
  <si>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</si>
  <si>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</si>
  <si>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</si>
  <si>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</si>
  <si>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</si>
  <si>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</si>
  <si>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</si>
  <si>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</si>
  <si>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</si>
  <si>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</si>
  <si>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</si>
  <si>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</si>
  <si>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</si>
  <si>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</si>
  <si>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</si>
  <si>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</si>
  <si>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</si>
  <si>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</si>
  <si>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</si>
  <si>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</si>
  <si>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</si>
  <si>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</si>
  <si>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</si>
  <si>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</si>
  <si>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</si>
  <si>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</si>
  <si>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</si>
  <si>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</si>
  <si>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</si>
  <si>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</si>
  <si>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</si>
  <si>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</si>
  <si>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</si>
  <si>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</si>
  <si>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</si>
  <si>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</si>
  <si>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</si>
  <si>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</si>
  <si>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</si>
  <si>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</si>
  <si>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</si>
  <si>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</si>
  <si>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</si>
  <si>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</si>
  <si>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</si>
  <si>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</si>
  <si>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</si>
  <si>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</si>
  <si>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</si>
  <si>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</si>
  <si>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</si>
  <si>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</si>
  <si>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</si>
  <si>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</si>
  <si>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</si>
  <si>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</si>
  <si>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</si>
  <si>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</si>
  <si>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</si>
  <si>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</si>
  <si>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</si>
  <si>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</si>
  <si>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</si>
  <si>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</si>
  <si>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</si>
  <si>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</si>
  <si>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</si>
  <si>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</si>
  <si>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</si>
  <si>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</si>
  <si>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</si>
  <si>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</si>
  <si>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</si>
  <si>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</si>
  <si>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</si>
  <si>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</si>
  <si>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</si>
  <si>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</si>
  <si>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</si>
  <si>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</si>
  <si>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</si>
  <si>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</si>
  <si>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</si>
  <si>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</si>
  <si>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</si>
  <si>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</si>
  <si>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</si>
  <si>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</si>
  <si>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</si>
  <si>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</si>
  <si>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</si>
  <si>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</si>
  <si>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</si>
  <si>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</si>
  <si>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</si>
  <si>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</si>
  <si>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</si>
  <si>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</si>
  <si>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</si>
  <si>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</si>
  <si>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</si>
  <si>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</si>
  <si>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</si>
  <si>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</si>
  <si>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</si>
  <si>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</si>
  <si>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</si>
  <si>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</si>
  <si>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</si>
  <si>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</si>
  <si>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</si>
  <si>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</si>
  <si>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</si>
  <si>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</si>
  <si>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</si>
  <si>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</si>
  <si>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</si>
  <si>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</si>
  <si>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</si>
  <si>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</si>
  <si>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</si>
  <si>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</si>
  <si>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</si>
  <si>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</si>
  <si>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</si>
  <si>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</si>
  <si>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</si>
  <si>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</si>
  <si>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</si>
  <si>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</si>
  <si>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</si>
  <si>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</si>
  <si>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</si>
  <si>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</si>
  <si>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</si>
  <si>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</si>
  <si>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</si>
  <si>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</si>
  <si>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</si>
  <si>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</si>
  <si>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</si>
  <si>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</si>
  <si>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</si>
  <si>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</si>
  <si>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</si>
  <si>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</si>
  <si>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</si>
  <si>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</si>
  <si>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</si>
  <si>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</si>
  <si>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</si>
  <si>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</si>
  <si>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</si>
  <si>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</si>
  <si>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</si>
  <si>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</si>
  <si>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</si>
  <si>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</si>
  <si>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</si>
  <si>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</si>
  <si>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</si>
  <si>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</si>
  <si>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</si>
  <si>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</si>
  <si>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</si>
  <si>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</si>
  <si>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</si>
  <si>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</si>
  <si>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</si>
  <si>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</si>
  <si>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</si>
  <si>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</si>
  <si>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</si>
  <si>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</si>
  <si>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</si>
  <si>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</si>
  <si>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</si>
  <si>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</si>
  <si>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</si>
  <si>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</si>
  <si>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</si>
  <si>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</si>
  <si>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</si>
  <si>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</si>
  <si>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</si>
  <si>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</si>
  <si>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</si>
  <si>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</si>
  <si>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</si>
  <si>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</si>
  <si>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</si>
  <si>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</si>
  <si>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</si>
  <si>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</si>
  <si>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</si>
  <si>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</si>
  <si>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</si>
  <si>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</si>
  <si>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</si>
  <si>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</si>
  <si>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</si>
  <si>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</si>
  <si>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</si>
  <si>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</si>
  <si>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</si>
  <si>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</si>
  <si>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</si>
  <si>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</si>
  <si>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</si>
  <si>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</si>
  <si>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</si>
  <si>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</si>
  <si>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</si>
  <si>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</si>
  <si>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</si>
  <si>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</si>
  <si>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</si>
  <si>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</si>
  <si>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</si>
  <si>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</si>
  <si>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</si>
  <si>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</si>
  <si>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</si>
  <si>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</si>
  <si>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</si>
  <si>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</si>
  <si>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</si>
  <si>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</si>
  <si>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</si>
  <si>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</si>
  <si>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</si>
  <si>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</si>
  <si>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</si>
  <si>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</si>
  <si>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</si>
  <si>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</si>
  <si>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</si>
  <si>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</si>
  <si>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</si>
  <si>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</si>
  <si>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</si>
  <si>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</si>
  <si>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</si>
  <si>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</si>
  <si>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</si>
  <si>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</si>
  <si>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</si>
  <si>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</si>
  <si>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</si>
  <si>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</si>
  <si>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</si>
  <si>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</si>
  <si>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</si>
  <si>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</si>
  <si>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</si>
  <si>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</si>
  <si>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</si>
  <si>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</si>
  <si>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</si>
  <si>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</si>
  <si>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</si>
  <si>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</si>
  <si>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</si>
  <si>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</si>
  <si>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</si>
  <si>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</si>
  <si>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</si>
  <si>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</si>
  <si>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</si>
  <si>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</si>
  <si>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</si>
  <si>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</si>
  <si>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</si>
  <si>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</si>
  <si>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</si>
  <si>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</si>
  <si>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</si>
  <si>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</si>
  <si>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</si>
  <si>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</si>
  <si>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</si>
  <si>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</si>
  <si>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</si>
  <si>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</si>
  <si>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</si>
  <si>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</si>
  <si>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</si>
  <si>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</si>
  <si>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</si>
  <si>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</si>
  <si>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</si>
  <si>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</si>
  <si>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</si>
  <si>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</si>
  <si>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</si>
  <si>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</si>
  <si>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</si>
  <si>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</si>
  <si>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</si>
  <si>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</si>
  <si>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</si>
  <si>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</si>
  <si>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</si>
  <si>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</si>
  <si>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</si>
  <si>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</si>
  <si>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</si>
  <si>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</si>
  <si>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</si>
  <si>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</si>
  <si>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</si>
  <si>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</si>
  <si>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</si>
  <si>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</si>
  <si>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</si>
  <si>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</si>
  <si>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</si>
  <si>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</si>
  <si>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</si>
  <si>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</si>
  <si>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</si>
  <si>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</si>
  <si>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</si>
  <si>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</si>
  <si>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</si>
  <si>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</si>
  <si>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</si>
  <si>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</si>
  <si>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</si>
  <si>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</si>
  <si>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</si>
  <si>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</si>
  <si>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</si>
  <si>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</si>
  <si>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</si>
  <si>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</si>
  <si>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</si>
  <si>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</si>
  <si>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</si>
  <si>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</si>
  <si>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</si>
  <si>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</si>
  <si>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</si>
  <si>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</si>
  <si>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</si>
  <si>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</si>
  <si>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</si>
  <si>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</si>
  <si>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</si>
  <si>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</si>
  <si>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</si>
  <si>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</si>
  <si>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</si>
  <si>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</si>
  <si>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</si>
  <si>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</si>
  <si>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</si>
  <si>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</si>
  <si>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</si>
  <si>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</si>
  <si>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</si>
  <si>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</si>
  <si>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</si>
  <si>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</si>
  <si>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</si>
  <si>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</si>
  <si>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</si>
  <si>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</si>
  <si>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</si>
  <si>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</si>
  <si>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</si>
  <si>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</si>
  <si>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</si>
  <si>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</si>
  <si>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</si>
  <si>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</si>
  <si>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</si>
  <si>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</si>
  <si>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</si>
  <si>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</si>
  <si>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</si>
  <si>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</si>
  <si>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</si>
  <si>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</si>
  <si>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</si>
  <si>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</si>
  <si>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</si>
  <si>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</si>
  <si>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</si>
  <si>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</si>
  <si>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</si>
  <si>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</si>
  <si>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</si>
  <si>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</si>
  <si>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</si>
  <si>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</si>
  <si>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</si>
  <si>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</si>
  <si>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</si>
  <si>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</si>
  <si>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</si>
  <si>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</si>
  <si>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</si>
  <si>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</si>
  <si>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</si>
  <si>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</si>
  <si>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</si>
  <si>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</si>
  <si>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</si>
  <si>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</si>
  <si>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</si>
  <si>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</si>
  <si>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</si>
  <si>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</si>
  <si>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</si>
  <si>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</si>
  <si>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</si>
  <si>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</si>
  <si>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</si>
  <si>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</si>
  <si>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</si>
  <si>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</si>
  <si>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</si>
  <si>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</si>
  <si>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</si>
  <si>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</si>
  <si>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</si>
  <si>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</si>
  <si>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</si>
  <si>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</si>
  <si>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</si>
  <si>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</si>
  <si>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</si>
  <si>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</si>
  <si>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</si>
  <si>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</si>
  <si>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</si>
  <si>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</si>
  <si>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</si>
  <si>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</si>
  <si>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</si>
  <si>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</si>
  <si>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</si>
  <si>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</si>
  <si>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</si>
  <si>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</si>
  <si>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</si>
  <si>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</si>
  <si>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</si>
  <si>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</si>
  <si>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</si>
  <si>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</si>
  <si>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</si>
  <si>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</si>
  <si>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</si>
  <si>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</si>
  <si>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</si>
  <si>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</si>
  <si>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</si>
  <si>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</si>
  <si>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</si>
  <si>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</si>
  <si>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</si>
  <si>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</si>
  <si>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</si>
  <si>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</si>
  <si>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</si>
  <si>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</si>
  <si>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</si>
  <si>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</si>
  <si>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</si>
  <si>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</si>
  <si>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</si>
  <si>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</si>
  <si>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</si>
  <si>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</si>
  <si>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</si>
  <si>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</si>
  <si>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</si>
  <si>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</si>
  <si>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</si>
  <si>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</si>
  <si>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</si>
  <si>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</si>
  <si>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</si>
  <si>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</si>
  <si>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</si>
  <si>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</si>
  <si>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</si>
  <si>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</si>
  <si>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</si>
  <si>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</si>
  <si>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</si>
  <si>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</si>
  <si>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</si>
  <si>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</si>
  <si>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</si>
  <si>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</si>
  <si>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</si>
  <si>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</si>
  <si>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</si>
  <si>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</si>
  <si>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</si>
  <si>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</si>
  <si>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</si>
  <si>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</si>
  <si>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</si>
  <si>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</si>
  <si>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</si>
  <si>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</si>
  <si>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</si>
  <si>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</si>
  <si>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</si>
  <si>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</si>
  <si>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</si>
  <si>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</si>
  <si>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</si>
  <si>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</si>
  <si>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</si>
  <si>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</si>
  <si>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</si>
  <si>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</si>
  <si>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</si>
  <si>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</si>
  <si>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</si>
  <si>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</si>
  <si>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</si>
  <si>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</si>
  <si>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</si>
  <si>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</si>
  <si>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</si>
  <si>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</si>
  <si>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</si>
  <si>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</si>
  <si>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</si>
  <si>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</si>
  <si>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</si>
  <si>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</si>
  <si>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</si>
  <si>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</si>
  <si>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</si>
  <si>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</si>
  <si>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</si>
  <si>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</si>
  <si>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</si>
  <si>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</si>
  <si>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</si>
  <si>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</si>
  <si>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</si>
  <si>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</si>
  <si>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</si>
  <si>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</si>
  <si>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</si>
  <si>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</si>
  <si>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</si>
  <si>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</si>
  <si>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</si>
  <si>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</si>
  <si>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</si>
  <si>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</si>
  <si>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</si>
  <si>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</si>
  <si>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</si>
  <si>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</si>
  <si>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</si>
  <si>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</si>
  <si>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</si>
  <si>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</si>
  <si>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</si>
  <si>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</si>
  <si>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</si>
  <si>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</si>
  <si>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</si>
  <si>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</si>
  <si>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</si>
  <si>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</si>
  <si>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</si>
  <si>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</si>
  <si>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</si>
  <si>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</si>
  <si>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</si>
  <si>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</si>
  <si>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</si>
  <si>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</si>
  <si>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</si>
  <si>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</si>
  <si>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</si>
  <si>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</si>
  <si>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</si>
  <si>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</si>
  <si>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</si>
  <si>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</si>
  <si>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</si>
  <si>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</si>
  <si>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</si>
  <si>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</si>
  <si>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</si>
  <si>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</si>
  <si>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</si>
  <si>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</si>
  <si>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</si>
  <si>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</si>
  <si>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</si>
  <si>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</si>
  <si>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</si>
  <si>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</si>
  <si>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</si>
  <si>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</si>
  <si>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</si>
  <si>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</si>
  <si>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</si>
  <si>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</si>
  <si>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</si>
  <si>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</si>
  <si>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</si>
  <si>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</si>
  <si>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</si>
  <si>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</si>
  <si>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</si>
  <si>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</si>
  <si>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</si>
  <si>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</si>
  <si>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</si>
  <si>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</si>
  <si>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</si>
  <si>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</si>
  <si>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</si>
  <si>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</si>
  <si>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</si>
  <si>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</si>
  <si>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</si>
  <si>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</si>
  <si>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</si>
  <si>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</si>
  <si>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</si>
  <si>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</si>
  <si>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</si>
  <si>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</si>
  <si>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</si>
  <si>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</si>
  <si>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</si>
  <si>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</si>
  <si>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</si>
  <si>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</si>
  <si>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</si>
  <si>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</si>
  <si>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</si>
  <si>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</si>
  <si>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</si>
  <si>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</si>
  <si>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</si>
  <si>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</si>
  <si>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</si>
  <si>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</si>
  <si>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</si>
  <si>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</si>
  <si>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</si>
  <si>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</si>
  <si>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</si>
  <si>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</si>
  <si>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</si>
  <si>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</si>
  <si>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</si>
  <si>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</si>
  <si>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</si>
  <si>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</si>
  <si>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</si>
  <si>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</si>
  <si>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</si>
  <si>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</si>
  <si>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</si>
  <si>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</si>
  <si>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</si>
  <si>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</si>
  <si>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</si>
  <si>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</si>
  <si>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</si>
  <si>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</si>
  <si>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</si>
  <si>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</si>
  <si>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</si>
  <si>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</si>
  <si>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</si>
  <si>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</si>
  <si>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</si>
  <si>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</si>
  <si>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</si>
  <si>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</si>
  <si>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</si>
  <si>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</si>
  <si>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</si>
  <si>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</si>
  <si>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</si>
  <si>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</si>
  <si>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</si>
  <si>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</si>
  <si>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</si>
  <si>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</si>
  <si>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</si>
  <si>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</si>
  <si>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</si>
  <si>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</si>
  <si>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</si>
  <si>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</si>
  <si>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</si>
  <si>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</si>
  <si>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</si>
  <si>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</si>
  <si>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</si>
  <si>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</si>
  <si>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</si>
  <si>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</si>
  <si>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</si>
  <si>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</si>
  <si>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</si>
  <si>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</si>
  <si>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</si>
  <si>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</si>
  <si>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</si>
  <si>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</si>
  <si>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</si>
  <si>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</si>
  <si>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</si>
  <si>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</si>
  <si>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</si>
  <si>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</si>
  <si>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</si>
  <si>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</si>
  <si>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</si>
  <si>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</si>
  <si>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</si>
  <si>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</si>
  <si>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</si>
  <si>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</si>
  <si>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</si>
  <si>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</si>
  <si>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</si>
  <si>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</si>
  <si>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</si>
  <si>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</si>
  <si>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</si>
  <si>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</si>
  <si>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</si>
  <si>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</si>
  <si>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</si>
  <si>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</si>
  <si>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</si>
  <si>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</si>
  <si>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</si>
  <si>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</si>
  <si>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</si>
  <si>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</si>
  <si>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</si>
  <si>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</si>
  <si>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</si>
  <si>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</si>
  <si>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</si>
  <si>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</si>
  <si>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</si>
  <si>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</si>
  <si>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</si>
  <si>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</si>
  <si>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</si>
  <si>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</si>
  <si>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</si>
  <si>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</si>
  <si>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</si>
  <si>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</si>
  <si>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</si>
  <si>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</si>
  <si>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</si>
  <si>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</si>
  <si>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</si>
  <si>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</si>
  <si>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</si>
  <si>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</si>
  <si>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</si>
  <si>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</si>
  <si>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</si>
  <si>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</si>
  <si>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</si>
  <si>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</si>
  <si>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</si>
  <si>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</si>
  <si>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</si>
  <si>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</si>
  <si>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</si>
  <si>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</si>
  <si>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</si>
  <si>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</si>
  <si>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</si>
  <si>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</si>
  <si>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</si>
  <si>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</si>
  <si>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</si>
  <si>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</si>
  <si>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</si>
  <si>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</si>
  <si>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</si>
  <si>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</si>
  <si>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</si>
  <si>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</si>
  <si>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</si>
  <si>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</si>
  <si>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</si>
  <si>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</si>
  <si>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</si>
  <si>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</si>
  <si>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</si>
  <si>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</si>
  <si>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</si>
  <si>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</si>
  <si>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</si>
  <si>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</si>
  <si>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</si>
  <si>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</si>
  <si>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</si>
  <si>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</si>
  <si>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</si>
  <si>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</si>
  <si>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</si>
  <si>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</si>
  <si>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</si>
  <si>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</si>
  <si>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</si>
  <si>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</si>
  <si>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</si>
  <si>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</si>
  <si>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</si>
  <si>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</si>
  <si>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</si>
  <si>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</si>
  <si>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</si>
  <si>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</si>
  <si>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</si>
  <si>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</si>
  <si>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</si>
  <si>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</si>
  <si>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</si>
  <si>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</si>
  <si>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</si>
  <si>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</si>
  <si>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</si>
  <si>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</si>
  <si>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</si>
  <si>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</si>
  <si>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</si>
  <si>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</si>
  <si>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</si>
  <si>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</si>
  <si>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</si>
  <si>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</si>
  <si>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</si>
  <si>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</si>
  <si>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</si>
  <si>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</si>
  <si>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</si>
  <si>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</si>
  <si>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</si>
  <si>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</si>
  <si>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</si>
  <si>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</si>
  <si>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</si>
  <si>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</si>
  <si>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</si>
  <si>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</si>
  <si>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</si>
  <si>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</si>
  <si>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</si>
  <si>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</si>
  <si>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</si>
  <si>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</si>
  <si>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</si>
  <si>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</si>
  <si>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</si>
  <si>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</si>
  <si>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</si>
  <si>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</si>
  <si>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</si>
  <si>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</si>
  <si>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</si>
  <si>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</si>
  <si>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</si>
  <si>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</si>
  <si>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</si>
  <si>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</si>
  <si>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</si>
  <si>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</si>
  <si>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</si>
  <si>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</si>
  <si>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</si>
  <si>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</si>
  <si>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</si>
  <si>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</si>
  <si>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</si>
  <si>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</si>
  <si>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</si>
  <si>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</si>
  <si>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</si>
  <si>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</si>
  <si>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</si>
  <si>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</si>
  <si>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</si>
  <si>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</si>
  <si>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</si>
  <si>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</si>
  <si>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</si>
  <si>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</si>
  <si>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</si>
  <si>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</si>
  <si>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</si>
  <si>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</si>
  <si>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</si>
  <si>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</si>
  <si>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</si>
  <si>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</si>
  <si>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</si>
  <si>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</si>
  <si>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</si>
  <si>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</si>
  <si>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</si>
  <si>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</si>
  <si>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</si>
  <si>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</si>
  <si>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</si>
  <si>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</si>
  <si>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</si>
  <si>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</si>
  <si>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</si>
  <si>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</si>
  <si>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</si>
  <si>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</si>
  <si>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</si>
  <si>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</si>
  <si>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</si>
  <si>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</si>
  <si>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</si>
  <si>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</si>
  <si>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</si>
  <si>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</si>
  <si>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</si>
  <si>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</si>
  <si>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</si>
  <si>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</si>
  <si>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</si>
  <si>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</si>
  <si>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</si>
  <si>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</si>
  <si>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</si>
  <si>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</si>
  <si>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</si>
  <si>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</si>
  <si>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</si>
  <si>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</si>
  <si>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</si>
  <si>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</si>
  <si>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</si>
  <si>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</si>
  <si>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</si>
  <si>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</si>
  <si>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</si>
  <si>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</si>
  <si>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</si>
  <si>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</si>
  <si>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</si>
  <si>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</si>
  <si>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</si>
  <si>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</si>
  <si>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</si>
  <si>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</si>
  <si>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</si>
  <si>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</si>
  <si>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</si>
  <si>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</si>
  <si>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</si>
  <si>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</si>
  <si>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</si>
  <si>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</si>
  <si>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</si>
  <si>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</si>
  <si>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</si>
  <si>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</si>
  <si>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</si>
  <si>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</si>
  <si>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</si>
  <si>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</si>
  <si>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</si>
  <si>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</si>
  <si>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</si>
  <si>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</si>
  <si>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</si>
  <si>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</si>
  <si>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</si>
  <si>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</si>
  <si>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</si>
  <si>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</si>
  <si>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</si>
  <si>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</si>
  <si>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</si>
  <si>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</si>
  <si>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</si>
  <si>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</si>
  <si>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</si>
  <si>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</si>
  <si>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</si>
  <si>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</si>
  <si>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</si>
  <si>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</si>
  <si>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</si>
  <si>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</si>
  <si>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</si>
  <si>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</si>
  <si>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</si>
  <si>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</si>
  <si>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</si>
  <si>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</si>
  <si>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</si>
  <si>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</si>
  <si>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</si>
  <si>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</si>
  <si>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</si>
  <si>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</si>
  <si>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</si>
  <si>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</si>
  <si>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</si>
  <si>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</si>
  <si>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</si>
  <si>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</si>
  <si>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</si>
  <si>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</si>
  <si>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</si>
  <si>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</si>
  <si>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</si>
  <si>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</si>
  <si>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</si>
  <si>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</si>
  <si>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</si>
  <si>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</si>
  <si>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</si>
  <si>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</si>
  <si>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</si>
  <si>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</si>
  <si>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</si>
  <si>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</si>
  <si>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</si>
  <si>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</si>
  <si>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</si>
  <si>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</si>
  <si>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</si>
  <si>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</si>
  <si>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</si>
  <si>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</si>
  <si>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</si>
  <si>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</si>
  <si>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</si>
  <si>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</si>
  <si>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</si>
  <si>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</si>
  <si>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</si>
  <si>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</si>
  <si>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</si>
  <si>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</si>
  <si>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</si>
  <si>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</si>
  <si>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</si>
  <si>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</si>
  <si>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</si>
  <si>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</si>
  <si>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</si>
  <si>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</si>
  <si>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</si>
  <si>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</si>
  <si>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</si>
  <si>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</si>
  <si>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</si>
  <si>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</si>
  <si>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</si>
  <si>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</si>
  <si>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</si>
  <si>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</si>
  <si>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</si>
  <si>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</si>
  <si>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</si>
  <si>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</si>
  <si>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</si>
  <si>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</si>
  <si>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</si>
  <si>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</si>
  <si>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</si>
  <si>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</si>
  <si>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</si>
  <si>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</si>
  <si>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</si>
  <si>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</si>
  <si>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</si>
  <si>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</si>
  <si>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</si>
  <si>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</si>
  <si>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</si>
  <si>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</si>
  <si>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</si>
  <si>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</si>
  <si>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</si>
  <si>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</si>
  <si>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</si>
  <si>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</si>
  <si>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</si>
  <si>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</si>
  <si>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</si>
  <si>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</si>
  <si>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</si>
  <si>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</si>
  <si>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</si>
  <si>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</si>
  <si>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</si>
  <si>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</si>
  <si>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</si>
  <si>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</si>
  <si>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</si>
  <si>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</si>
  <si>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</si>
  <si>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</si>
  <si>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</si>
  <si>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</si>
  <si>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</si>
  <si>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</si>
  <si>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</si>
  <si>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</si>
  <si>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</si>
  <si>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</si>
  <si>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</si>
  <si>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</si>
  <si>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</si>
  <si>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</si>
  <si>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</si>
  <si>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</si>
  <si>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</si>
  <si>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</si>
  <si>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</si>
  <si>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</si>
  <si>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</si>
  <si>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</si>
  <si>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</si>
  <si>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</si>
  <si>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</si>
  <si>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</si>
  <si>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</si>
  <si>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</si>
  <si>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</si>
  <si>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</si>
  <si>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</si>
  <si>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</si>
  <si>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</si>
  <si>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</si>
  <si>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</si>
  <si>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</si>
  <si>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</si>
  <si>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</si>
  <si>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</si>
  <si>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</si>
  <si>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</si>
  <si>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</si>
  <si>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</si>
  <si>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</si>
  <si>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</si>
  <si>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</si>
  <si>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</si>
  <si>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</si>
  <si>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</si>
  <si>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</si>
  <si>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</si>
  <si>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</si>
  <si>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</si>
  <si>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</si>
  <si>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</si>
  <si>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</si>
  <si>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</si>
  <si>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</si>
  <si>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</si>
  <si>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</si>
  <si>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</si>
  <si>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</si>
  <si>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</si>
  <si>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</si>
  <si>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</si>
  <si>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</si>
  <si>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</si>
  <si>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</si>
  <si>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</si>
  <si>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</si>
  <si>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</si>
  <si>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</si>
  <si>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</si>
  <si>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</si>
  <si>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</si>
  <si>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</si>
  <si>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</si>
  <si>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</si>
  <si>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</si>
  <si>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</si>
  <si>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</si>
  <si>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</si>
  <si>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</si>
  <si>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</si>
  <si>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</si>
  <si>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</si>
  <si>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</si>
  <si>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</si>
  <si>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</si>
  <si>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</si>
  <si>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</si>
  <si>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</si>
  <si>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</si>
  <si>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</si>
  <si>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</si>
  <si>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</si>
  <si>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</si>
  <si>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</si>
  <si>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</si>
  <si>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</si>
  <si>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</si>
  <si>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</si>
  <si>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</si>
  <si>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</si>
  <si>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</si>
  <si>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</si>
  <si>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</si>
  <si>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</si>
  <si>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</si>
  <si>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</si>
  <si>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</si>
  <si>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</si>
  <si>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</si>
  <si>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</si>
  <si>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</si>
  <si>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</si>
  <si>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</si>
  <si>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</si>
  <si>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</si>
  <si>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</si>
  <si>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</si>
  <si>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</si>
  <si>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</si>
  <si>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</si>
  <si>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</si>
  <si>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</si>
  <si>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</si>
  <si>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</si>
  <si>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</si>
  <si>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</si>
  <si>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</si>
  <si>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</si>
  <si>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</si>
  <si>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</si>
  <si>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</si>
  <si>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</si>
  <si>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</si>
  <si>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</si>
  <si>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</si>
  <si>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</si>
  <si>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</si>
  <si>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</si>
  <si>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</si>
  <si>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</si>
  <si>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</si>
  <si>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</si>
  <si>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</si>
  <si>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</si>
  <si>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</si>
  <si>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</si>
  <si>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</si>
  <si>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</si>
  <si>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</si>
  <si>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</si>
  <si>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</si>
  <si>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</si>
  <si>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</si>
  <si>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</si>
  <si>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</si>
  <si>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</si>
  <si>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</si>
  <si>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</si>
  <si>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</si>
  <si>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</si>
  <si>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</si>
  <si>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</si>
  <si>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</si>
  <si>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</si>
  <si>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</si>
  <si>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</si>
  <si>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</si>
  <si>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</si>
  <si>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</si>
  <si>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</si>
  <si>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</si>
  <si>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</si>
  <si>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</si>
  <si>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</si>
  <si>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</si>
  <si>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</si>
  <si>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</si>
  <si>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</si>
  <si>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</si>
  <si>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</si>
  <si>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</si>
  <si>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</si>
  <si>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</si>
  <si>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</si>
  <si>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</si>
  <si>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</si>
  <si>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</si>
  <si>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</si>
  <si>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</si>
  <si>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</si>
  <si>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</si>
  <si>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</si>
  <si>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</si>
  <si>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</si>
  <si>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</si>
  <si>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</si>
  <si>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</si>
  <si>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</si>
  <si>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</si>
  <si>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</si>
  <si>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</si>
  <si>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</si>
  <si>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</si>
  <si>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</si>
  <si>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</si>
  <si>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</si>
  <si>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</si>
  <si>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</si>
  <si>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</si>
  <si>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</si>
  <si>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</si>
  <si>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</si>
  <si>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</si>
  <si>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</si>
  <si>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</si>
  <si>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</si>
  <si>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</si>
  <si>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</si>
  <si>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</si>
  <si>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</si>
  <si>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</si>
  <si>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</si>
  <si>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</si>
  <si>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</si>
  <si>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</si>
  <si>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</si>
  <si>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</si>
  <si>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</si>
  <si>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</si>
  <si>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</si>
  <si>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</si>
  <si>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</si>
  <si>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</si>
  <si>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</si>
  <si>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</si>
  <si>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</si>
  <si>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</si>
  <si>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</si>
  <si>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</si>
  <si>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</si>
  <si>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</si>
  <si>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</si>
  <si>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</si>
  <si>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</si>
  <si>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</si>
  <si>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</si>
  <si>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</si>
  <si>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</si>
  <si>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</si>
  <si>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</si>
  <si>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</si>
  <si>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</si>
  <si>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</si>
  <si>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</si>
  <si>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</si>
  <si>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</si>
  <si>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</si>
  <si>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</si>
  <si>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</si>
  <si>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</si>
  <si>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</si>
  <si>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</si>
  <si>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</si>
  <si>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</si>
  <si>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</si>
  <si>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</si>
  <si>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</si>
  <si>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</si>
  <si>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</si>
  <si>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</si>
  <si>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</si>
  <si>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</si>
  <si>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</si>
  <si>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</si>
  <si>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</si>
  <si>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</si>
  <si>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</si>
  <si>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</si>
  <si>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</si>
  <si>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</si>
  <si>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</si>
  <si>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</si>
  <si>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</si>
  <si>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</si>
  <si>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</si>
  <si>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</si>
  <si>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</si>
  <si>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</si>
  <si>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</si>
  <si>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</si>
  <si>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</si>
  <si>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</si>
  <si>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</si>
  <si>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</si>
  <si>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</si>
  <si>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</si>
  <si>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</si>
  <si>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</si>
  <si>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</si>
  <si>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</si>
  <si>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</si>
  <si>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</si>
  <si>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</si>
  <si>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</si>
  <si>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</si>
  <si>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</si>
  <si>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</si>
  <si>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</si>
  <si>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</si>
  <si>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</si>
  <si>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</si>
  <si>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</si>
  <si>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</si>
  <si>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</si>
  <si>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</si>
  <si>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</si>
  <si>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</si>
  <si>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</si>
  <si>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</si>
  <si>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</si>
  <si>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</si>
  <si>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</si>
  <si>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</si>
  <si>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</si>
  <si>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</si>
  <si>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</si>
  <si>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</si>
  <si>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</si>
  <si>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</si>
  <si>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</si>
  <si>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</si>
  <si>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</si>
  <si>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</si>
  <si>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</si>
  <si>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</si>
  <si>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</si>
  <si>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</si>
  <si>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</si>
  <si>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</si>
  <si>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</si>
  <si>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</si>
  <si>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</si>
  <si>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</si>
  <si>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</si>
  <si>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</si>
  <si>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</si>
  <si>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</si>
  <si>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</si>
  <si>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</si>
  <si>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</si>
  <si>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</si>
  <si>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</si>
  <si>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</si>
  <si>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</si>
  <si>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</si>
  <si>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</si>
  <si>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</si>
  <si>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</si>
  <si>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</si>
  <si>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</si>
  <si>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</si>
  <si>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</si>
  <si>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</si>
  <si>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</si>
  <si>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</si>
  <si>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</si>
  <si>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</si>
  <si>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</si>
  <si>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</si>
  <si>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</si>
  <si>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</si>
  <si>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</si>
  <si>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</si>
  <si>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</si>
  <si>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</si>
  <si>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</si>
  <si>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</si>
  <si>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</si>
  <si>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</si>
  <si>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</si>
  <si>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</si>
  <si>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</si>
  <si>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</si>
  <si>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</si>
  <si>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</si>
  <si>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</si>
  <si>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</si>
  <si>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</si>
  <si>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</si>
  <si>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</si>
  <si>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</si>
  <si>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</si>
  <si>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</si>
  <si>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</si>
  <si>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</si>
  <si>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</si>
  <si>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</si>
  <si>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</si>
  <si>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</si>
  <si>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</si>
  <si>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</si>
  <si>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</si>
  <si>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</si>
  <si>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</si>
  <si>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</si>
  <si>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</si>
  <si>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</si>
  <si>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</si>
  <si>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</si>
  <si>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</si>
  <si>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</si>
  <si>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</si>
  <si>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</si>
  <si>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</si>
  <si>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</si>
  <si>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</si>
  <si>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</si>
  <si>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</si>
  <si>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</si>
  <si>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</si>
  <si>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</si>
  <si>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</si>
  <si>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</si>
  <si>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</si>
  <si>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</si>
  <si>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</si>
  <si>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</si>
  <si>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</si>
  <si>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</si>
  <si>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</si>
  <si>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</si>
  <si>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</si>
  <si>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</si>
  <si>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</si>
  <si>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</si>
  <si>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</si>
  <si>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</si>
  <si>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</si>
  <si>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</si>
  <si>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</si>
  <si>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</si>
  <si>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</si>
  <si>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</si>
  <si>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</si>
  <si>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</si>
  <si>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</si>
  <si>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</si>
  <si>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</si>
  <si>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</si>
  <si>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</si>
  <si>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</si>
  <si>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</si>
  <si>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</si>
  <si>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</si>
  <si>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</si>
  <si>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</si>
  <si>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</si>
  <si>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</si>
  <si>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</si>
  <si>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</si>
  <si>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</si>
  <si>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</si>
  <si>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</si>
  <si>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</si>
  <si>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</si>
  <si>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</si>
  <si>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</si>
  <si>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</si>
  <si>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</si>
  <si>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</si>
  <si>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</si>
  <si>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</si>
  <si>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</si>
  <si>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</si>
  <si>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</si>
  <si>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</si>
  <si>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</si>
  <si>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</si>
  <si>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</si>
  <si>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</si>
  <si>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</si>
  <si>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</si>
  <si>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</si>
  <si>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</si>
  <si>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</si>
  <si>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</si>
  <si>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</si>
  <si>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</si>
  <si>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</si>
  <si>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</si>
  <si>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</si>
  <si>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</si>
  <si>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</si>
  <si>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</si>
  <si>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</si>
  <si>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</si>
  <si>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</si>
  <si>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</si>
  <si>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</si>
  <si>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</si>
  <si>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</si>
  <si>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</si>
  <si>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</si>
  <si>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</si>
  <si>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</si>
  <si>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</si>
  <si>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</si>
  <si>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</si>
  <si>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</si>
  <si>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</si>
  <si>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</si>
  <si>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</si>
  <si>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</si>
  <si>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</si>
  <si>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</si>
  <si>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</si>
  <si>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</si>
  <si>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</si>
  <si>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</si>
  <si>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</si>
  <si>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</si>
  <si>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</si>
  <si>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</si>
  <si>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</si>
  <si>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</si>
  <si>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</si>
  <si>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</si>
  <si>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</si>
  <si>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</si>
  <si>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</si>
  <si>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</si>
  <si>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</si>
  <si>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</si>
  <si>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</si>
  <si>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</si>
  <si>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</si>
  <si>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</si>
  <si>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</si>
  <si>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</si>
  <si>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</si>
  <si>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</si>
  <si>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</si>
  <si>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</si>
  <si>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</si>
  <si>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</si>
  <si>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</si>
  <si>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</si>
  <si>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</si>
  <si>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</si>
  <si>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</si>
  <si>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</si>
  <si>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</si>
  <si>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</si>
  <si>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</si>
  <si>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</si>
  <si>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</si>
  <si>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</si>
  <si>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</si>
  <si>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</si>
  <si>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</si>
  <si>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</si>
  <si>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</si>
  <si>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</si>
  <si>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</si>
  <si>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</si>
  <si>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</si>
  <si>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</si>
  <si>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</si>
  <si>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</si>
  <si>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</si>
  <si>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</si>
  <si>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</si>
  <si>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</si>
  <si>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</si>
  <si>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</si>
  <si>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</si>
  <si>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</si>
  <si>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</si>
  <si>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</si>
  <si>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</si>
  <si>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</si>
  <si>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</si>
  <si>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</si>
  <si>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</si>
  <si>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</si>
  <si>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</si>
  <si>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</si>
  <si>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</si>
  <si>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</si>
  <si>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</si>
  <si>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</si>
  <si>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</si>
  <si>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</si>
  <si>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</si>
  <si>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</si>
  <si>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</si>
  <si>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</si>
  <si>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</si>
  <si>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</si>
  <si>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</si>
  <si>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</si>
  <si>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</si>
  <si>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</si>
  <si>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</si>
  <si>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</si>
  <si>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</si>
  <si>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</si>
  <si>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</si>
  <si>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</si>
  <si>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</si>
  <si>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</si>
  <si>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</si>
  <si>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</si>
  <si>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</si>
  <si>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</si>
  <si>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</si>
  <si>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</si>
  <si>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</si>
  <si>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</si>
  <si>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</si>
  <si>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</si>
  <si>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</si>
  <si>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</si>
  <si>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</si>
  <si>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</si>
  <si>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</si>
  <si>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</si>
  <si>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</si>
  <si>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</si>
  <si>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</si>
  <si>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</si>
  <si>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</si>
  <si>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</si>
  <si>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</si>
  <si>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</si>
  <si>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</si>
  <si>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</si>
  <si>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</si>
  <si>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</si>
  <si>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</si>
  <si>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</si>
  <si>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</si>
  <si>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</si>
  <si>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</si>
  <si>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</si>
  <si>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</si>
  <si>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</si>
  <si>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</si>
  <si>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</si>
  <si>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</si>
  <si>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</si>
  <si>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</si>
  <si>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</si>
  <si>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</si>
  <si>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</si>
  <si>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</si>
  <si>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</si>
  <si>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</si>
  <si>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</si>
  <si>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</si>
  <si>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</si>
  <si>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</si>
  <si>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</si>
  <si>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</si>
  <si>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</si>
  <si>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</si>
  <si>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</si>
  <si>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</si>
  <si>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</si>
  <si>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</si>
  <si>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</si>
  <si>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</si>
  <si>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</si>
  <si>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</si>
  <si>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</si>
  <si>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</si>
  <si>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</si>
  <si>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</si>
  <si>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</si>
  <si>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</si>
  <si>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</si>
  <si>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</si>
  <si>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</si>
  <si>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</si>
  <si>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</si>
  <si>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</si>
  <si>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</si>
  <si>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</si>
  <si>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</si>
  <si>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</si>
  <si>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</si>
  <si>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</si>
  <si>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</si>
  <si>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</si>
  <si>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</si>
  <si>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</si>
  <si>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</si>
  <si>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</si>
  <si>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</si>
  <si>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</si>
  <si>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</si>
  <si>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</si>
  <si>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</si>
  <si>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</si>
  <si>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</si>
  <si>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</si>
  <si>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</si>
  <si>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</si>
  <si>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</si>
  <si>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</si>
  <si>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</si>
  <si>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</si>
  <si>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</si>
  <si>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</si>
  <si>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</si>
  <si>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</si>
  <si>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</si>
  <si>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</si>
  <si>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</si>
  <si>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</si>
  <si>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</si>
  <si>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</si>
  <si>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</si>
  <si>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</si>
  <si>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</si>
  <si>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</si>
  <si>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</si>
  <si>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</si>
  <si>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</si>
  <si>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</si>
  <si>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</si>
  <si>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</si>
  <si>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</si>
  <si>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</si>
  <si>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</si>
  <si>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</si>
  <si>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</si>
  <si>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</si>
  <si>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</si>
  <si>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</si>
  <si>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</si>
  <si>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</si>
  <si>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</si>
  <si>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</si>
  <si>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</si>
  <si>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</si>
  <si>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</si>
  <si>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</si>
  <si>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</si>
  <si>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</si>
  <si>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</si>
  <si>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</si>
  <si>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</si>
  <si>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</si>
  <si>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</si>
  <si>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</si>
  <si>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</si>
  <si>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</si>
  <si>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</si>
  <si>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</si>
  <si>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</si>
  <si>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</si>
  <si>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</si>
  <si>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</si>
  <si>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</si>
  <si>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</si>
  <si>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</si>
  <si>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</si>
  <si>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</si>
  <si>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</si>
  <si>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</si>
  <si>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</si>
  <si>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</si>
  <si>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</si>
  <si>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</si>
  <si>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</si>
  <si>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</si>
  <si>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</si>
  <si>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</si>
  <si>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</si>
  <si>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</si>
  <si>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</si>
  <si>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</si>
  <si>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</si>
  <si>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</si>
  <si>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</si>
  <si>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</si>
  <si>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</si>
  <si>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</si>
  <si>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</si>
  <si>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</si>
  <si>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</si>
  <si>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</si>
  <si>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</si>
  <si>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</si>
  <si>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</si>
  <si>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</si>
  <si>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</si>
  <si>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</si>
  <si>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</si>
  <si>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</si>
  <si>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</si>
  <si>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</si>
  <si>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</si>
  <si>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</si>
  <si>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</si>
  <si>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</si>
  <si>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</si>
  <si>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</si>
  <si>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</si>
  <si>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</si>
  <si>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</si>
  <si>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</si>
  <si>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</si>
  <si>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</si>
  <si>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</si>
  <si>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</si>
  <si>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</si>
  <si>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</si>
  <si>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</si>
  <si>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</si>
  <si>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</si>
  <si>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</si>
  <si>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</si>
  <si>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</si>
  <si>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</si>
  <si>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</si>
  <si>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</si>
  <si>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</si>
  <si>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</si>
  <si>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</si>
  <si>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</si>
  <si>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</si>
  <si>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</si>
  <si>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</si>
  <si>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</si>
  <si>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</si>
  <si>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</si>
  <si>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</si>
  <si>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</si>
  <si>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</si>
  <si>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</si>
  <si>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</si>
  <si>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</si>
  <si>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</si>
  <si>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</si>
  <si>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</si>
  <si>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</si>
  <si>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</si>
  <si>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</si>
  <si>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</si>
  <si>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</si>
  <si>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</si>
  <si>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</si>
  <si>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</si>
  <si>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</si>
  <si>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</si>
  <si>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</si>
  <si>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</si>
  <si>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</si>
  <si>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</si>
  <si>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</si>
  <si>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</si>
  <si>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</si>
  <si>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</si>
  <si>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</si>
  <si>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</si>
  <si>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</si>
  <si>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</si>
  <si>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</si>
  <si>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</si>
  <si>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</si>
  <si>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</si>
  <si>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</si>
  <si>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</si>
  <si>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</si>
  <si>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</si>
  <si>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</si>
  <si>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</si>
  <si>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</si>
  <si>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</si>
  <si>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</si>
  <si>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</si>
  <si>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</si>
  <si>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</si>
  <si>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</si>
  <si>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</si>
  <si>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</si>
  <si>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</si>
  <si>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</si>
  <si>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</si>
  <si>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</si>
  <si>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</si>
  <si>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</si>
  <si>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</si>
  <si>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</si>
  <si>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</si>
  <si>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</si>
  <si>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</si>
  <si>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</si>
  <si>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</si>
  <si>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</si>
  <si>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</si>
  <si>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</si>
  <si>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</si>
  <si>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</si>
  <si>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</si>
  <si>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</si>
  <si>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</si>
  <si>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</si>
  <si>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</si>
  <si>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</si>
  <si>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</si>
  <si>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</si>
  <si>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</si>
  <si>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</si>
  <si>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</si>
  <si>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</si>
  <si>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</si>
  <si>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</si>
  <si>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</si>
  <si>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</si>
  <si>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</si>
  <si>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</si>
  <si>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</si>
  <si>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</si>
  <si>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</si>
  <si>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</si>
  <si>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</si>
  <si>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</si>
  <si>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</si>
  <si>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</si>
  <si>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</si>
  <si>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</si>
  <si>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</si>
  <si>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</si>
  <si>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</si>
  <si>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</si>
  <si>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</si>
  <si>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</si>
  <si>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</si>
  <si>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</si>
  <si>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</si>
  <si>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</si>
  <si>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</si>
  <si>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</si>
  <si>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</si>
  <si>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</si>
  <si>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</si>
  <si>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</si>
  <si>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</si>
  <si>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</si>
  <si>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</si>
  <si>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</si>
  <si>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</si>
  <si>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</si>
  <si>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</si>
  <si>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</si>
  <si>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</si>
  <si>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</si>
  <si>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</si>
  <si>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</si>
  <si>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</si>
  <si>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</si>
  <si>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</si>
  <si>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</si>
  <si>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</si>
  <si>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</si>
  <si>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</si>
  <si>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</si>
  <si>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</si>
  <si>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</si>
  <si>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</si>
  <si>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</si>
  <si>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</si>
  <si>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</si>
  <si>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</si>
  <si>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</si>
  <si>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</si>
  <si>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</si>
  <si>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</si>
  <si>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</si>
  <si>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</si>
  <si>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</si>
  <si>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</si>
  <si>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</si>
  <si>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</si>
  <si>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</si>
  <si>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</si>
  <si>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</si>
  <si>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</si>
  <si>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</si>
  <si>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</si>
  <si>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</si>
  <si>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</si>
  <si>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</si>
  <si>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</si>
  <si>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</si>
  <si>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</si>
  <si>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</si>
  <si>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</si>
  <si>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</si>
  <si>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</si>
  <si>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</si>
  <si>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</si>
  <si>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</si>
  <si>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</si>
  <si>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</si>
  <si>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</si>
  <si>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</si>
  <si>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</si>
  <si>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</si>
  <si>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</si>
  <si>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</si>
  <si>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</si>
  <si>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</si>
  <si>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</si>
  <si>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</si>
  <si>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</si>
  <si>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</si>
  <si>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</si>
  <si>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</si>
  <si>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</si>
  <si>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</si>
  <si>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</si>
  <si>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</si>
  <si>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</si>
  <si>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</si>
  <si>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</si>
  <si>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</si>
  <si>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</si>
  <si>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</si>
  <si>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</si>
  <si>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</si>
  <si>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</si>
  <si>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</si>
  <si>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</si>
  <si>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</si>
  <si>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</si>
  <si>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</si>
  <si>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</si>
  <si>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</si>
  <si>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</si>
  <si>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</si>
  <si>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</si>
  <si>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</si>
  <si>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</si>
  <si>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</si>
  <si>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</si>
  <si>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</si>
  <si>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</si>
  <si>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</si>
  <si>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</si>
  <si>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</si>
  <si>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</si>
  <si>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</si>
  <si>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</si>
  <si>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</si>
  <si>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</si>
  <si>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</si>
  <si>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</si>
  <si>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</si>
  <si>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</si>
  <si>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</si>
  <si>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</si>
  <si>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</si>
  <si>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</si>
  <si>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</si>
  <si>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</si>
  <si>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</si>
  <si>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</si>
  <si>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</si>
  <si>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</si>
  <si>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</si>
  <si>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</si>
  <si>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</si>
  <si>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</si>
  <si>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</si>
  <si>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</si>
  <si>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</si>
  <si>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</si>
  <si>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</si>
  <si>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</si>
  <si>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</si>
  <si>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</si>
  <si>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</si>
  <si>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</si>
  <si>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</si>
  <si>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</si>
  <si>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</si>
  <si>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</si>
  <si>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</si>
  <si>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</si>
  <si>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</si>
  <si>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</si>
  <si>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</si>
  <si>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</si>
  <si>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</si>
  <si>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</si>
  <si>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</si>
  <si>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</si>
  <si>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</si>
  <si>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</si>
  <si>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</si>
  <si>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</si>
  <si>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</si>
  <si>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</si>
  <si>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</si>
  <si>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</si>
  <si>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</si>
  <si>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</si>
  <si>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</si>
  <si>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</si>
  <si>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</si>
  <si>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</si>
  <si>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</si>
  <si>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</si>
  <si>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</si>
  <si>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</si>
  <si>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</si>
  <si>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</si>
  <si>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</si>
  <si>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</si>
  <si>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</si>
  <si>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</si>
  <si>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</si>
  <si>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</si>
  <si>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</si>
  <si>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</si>
  <si>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</si>
  <si>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</si>
  <si>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</si>
  <si>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</si>
  <si>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</si>
  <si>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</si>
  <si>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</si>
  <si>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</si>
  <si>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</si>
  <si>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</si>
  <si>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</si>
  <si>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</si>
  <si>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</si>
  <si>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</si>
  <si>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</si>
  <si>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</si>
  <si>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</si>
  <si>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</si>
  <si>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</si>
  <si>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</si>
  <si>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</si>
  <si>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</si>
  <si>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</si>
  <si>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</si>
  <si>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</si>
  <si>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</si>
  <si>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</si>
  <si>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</si>
  <si>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</si>
  <si>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</si>
  <si>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</si>
  <si>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</si>
  <si>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</si>
  <si>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</si>
  <si>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</si>
  <si>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</si>
  <si>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</si>
  <si>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</si>
  <si>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</si>
  <si>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</si>
  <si>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</si>
  <si>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</si>
  <si>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</si>
  <si>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</si>
  <si>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</si>
  <si>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</si>
  <si>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</si>
  <si>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</si>
  <si>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</si>
  <si>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</si>
  <si>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</si>
  <si>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</si>
  <si>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</si>
  <si>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</si>
  <si>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</si>
  <si>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</si>
  <si>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</si>
  <si>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</si>
  <si>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</si>
  <si>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</si>
  <si>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</si>
  <si>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</si>
  <si>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</si>
  <si>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</si>
  <si>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</si>
  <si>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</si>
  <si>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</si>
  <si>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</si>
  <si>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</si>
  <si>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</si>
  <si>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</si>
  <si>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</si>
  <si>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</si>
  <si>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</si>
  <si>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</si>
  <si>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</si>
  <si>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</si>
  <si>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</si>
  <si>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</si>
  <si>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</si>
  <si>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</si>
  <si>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</si>
  <si>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</si>
  <si>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</si>
  <si>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</si>
  <si>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</si>
  <si>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</si>
  <si>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</si>
  <si>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</si>
  <si>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</si>
  <si>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</si>
  <si>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</si>
  <si>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</si>
  <si>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</si>
  <si>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</si>
  <si>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</si>
  <si>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</si>
  <si>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</si>
  <si>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</si>
  <si>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</si>
  <si>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</si>
  <si>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</si>
  <si>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</si>
  <si>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</si>
  <si>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</si>
  <si>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</si>
  <si>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</si>
  <si>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</si>
  <si>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</si>
  <si>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</si>
  <si>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</si>
  <si>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</si>
  <si>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</si>
  <si>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</si>
  <si>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</si>
  <si>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</si>
  <si>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</si>
  <si>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</si>
  <si>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</si>
  <si>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</si>
  <si>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</si>
  <si>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</si>
  <si>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</si>
  <si>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</si>
  <si>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</si>
  <si>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</si>
  <si>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</si>
  <si>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</si>
  <si>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</si>
  <si>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</si>
  <si>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</si>
  <si>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</si>
  <si>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</si>
  <si>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</si>
  <si>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</si>
  <si>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</si>
  <si>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</si>
  <si>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</si>
  <si>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</si>
  <si>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</si>
  <si>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</si>
  <si>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</si>
  <si>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</si>
  <si>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</si>
  <si>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</si>
  <si>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</si>
  <si>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</si>
  <si>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</si>
  <si>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</si>
  <si>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</si>
  <si>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</si>
  <si>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</si>
  <si>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</si>
  <si>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</si>
  <si>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</si>
  <si>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</si>
  <si>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</si>
  <si>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</si>
  <si>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</si>
  <si>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</si>
  <si>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</si>
  <si>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</si>
  <si>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</si>
  <si>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</si>
  <si>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</si>
  <si>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</si>
  <si>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</si>
  <si>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</si>
  <si>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</si>
  <si>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</si>
  <si>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</si>
  <si>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</si>
  <si>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</si>
  <si>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</si>
  <si>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</si>
  <si>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</si>
  <si>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</si>
  <si>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</si>
  <si>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</si>
  <si>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</si>
  <si>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</si>
  <si>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</si>
  <si>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</si>
  <si>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</si>
  <si>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</si>
  <si>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</si>
  <si>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</si>
  <si>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</si>
  <si>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</si>
  <si>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</si>
  <si>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</si>
  <si>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</si>
  <si>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</si>
  <si>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</si>
  <si>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</si>
  <si>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</si>
  <si>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</si>
  <si>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</si>
  <si>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</si>
  <si>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</si>
  <si>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</si>
  <si>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</si>
  <si>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</si>
  <si>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</si>
  <si>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</si>
  <si>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</si>
  <si>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</si>
  <si>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</si>
  <si>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</si>
  <si>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</si>
  <si>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</si>
  <si>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</si>
  <si>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</si>
  <si>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</si>
  <si>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</si>
  <si>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</si>
  <si>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</si>
  <si>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</si>
  <si>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</si>
  <si>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</si>
  <si>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</si>
  <si>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</si>
  <si>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</si>
  <si>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</si>
  <si>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</si>
  <si>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</si>
  <si>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</si>
  <si>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</si>
  <si>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</si>
  <si>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</si>
  <si>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</si>
  <si>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</si>
  <si>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</si>
  <si>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</si>
  <si>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</si>
  <si>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</si>
  <si>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</si>
  <si>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</si>
  <si>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</si>
  <si>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</si>
  <si>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</si>
  <si>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</si>
  <si>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</si>
  <si>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</si>
  <si>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</si>
  <si>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</si>
  <si>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</si>
  <si>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</si>
  <si>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</si>
  <si>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</si>
  <si>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</si>
  <si>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</si>
  <si>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</si>
  <si>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</si>
  <si>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</si>
  <si>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</si>
  <si>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</si>
  <si>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</si>
  <si>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</si>
  <si>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</si>
  <si>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</si>
  <si>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</si>
  <si>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</si>
  <si>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</si>
  <si>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</si>
  <si>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</si>
  <si>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</si>
  <si>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</si>
  <si>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</si>
  <si>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</si>
  <si>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</si>
  <si>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</si>
  <si>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</si>
  <si>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</si>
  <si>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</si>
  <si>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</si>
  <si>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</si>
  <si>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</si>
  <si>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</si>
  <si>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</si>
  <si>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</si>
  <si>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</si>
  <si>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</si>
  <si>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</si>
  <si>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</si>
  <si>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</si>
  <si>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</si>
  <si>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</si>
  <si>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</si>
  <si>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</si>
  <si>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</si>
  <si>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</si>
  <si>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</si>
  <si>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</si>
  <si>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</si>
  <si>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</si>
  <si>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</si>
  <si>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</si>
  <si>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</si>
  <si>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</si>
  <si>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</si>
  <si>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</si>
  <si>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</si>
  <si>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</si>
  <si>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</si>
  <si>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</si>
  <si>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</si>
  <si>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</si>
  <si>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</si>
  <si>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</si>
  <si>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</si>
  <si>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</si>
  <si>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</si>
  <si>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</si>
  <si>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</si>
  <si>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</si>
  <si>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</si>
  <si>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</si>
  <si>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</si>
  <si>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</si>
  <si>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</si>
  <si>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</si>
  <si>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</si>
  <si>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</si>
  <si>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</si>
  <si>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</si>
  <si>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</si>
  <si>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</si>
  <si>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</si>
  <si>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</si>
  <si>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</si>
  <si>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</si>
  <si>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</si>
  <si>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</si>
  <si>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</si>
  <si>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</si>
  <si>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</si>
  <si>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</si>
  <si>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</si>
  <si>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</si>
  <si>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</si>
  <si>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</si>
  <si>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</si>
  <si>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</si>
  <si>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</si>
  <si>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</si>
  <si>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</si>
  <si>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</si>
  <si>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</si>
  <si>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</si>
  <si>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</si>
  <si>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</si>
  <si>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</si>
  <si>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</si>
  <si>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</si>
  <si>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</si>
  <si>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</si>
  <si>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</si>
  <si>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</si>
  <si>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</si>
  <si>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</si>
  <si>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</si>
  <si>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</si>
  <si>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</si>
  <si>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</si>
  <si>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</si>
  <si>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</si>
  <si>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</si>
  <si>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</si>
  <si>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</si>
  <si>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</si>
  <si>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</si>
  <si>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</si>
  <si>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</si>
  <si>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</si>
  <si>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</si>
  <si>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</si>
  <si>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</si>
  <si>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</si>
  <si>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</si>
  <si>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</si>
  <si>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</si>
  <si>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</si>
  <si>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</si>
  <si>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</si>
  <si>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</si>
  <si>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</si>
  <si>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</si>
  <si>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</si>
  <si>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</si>
  <si>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</si>
  <si>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</si>
  <si>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</si>
  <si>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</si>
  <si>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</si>
  <si>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</si>
  <si>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</si>
  <si>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</si>
  <si>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</si>
  <si>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</si>
  <si>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</si>
  <si>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</si>
  <si>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</si>
  <si>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</si>
  <si>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</si>
  <si>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</si>
  <si>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</si>
  <si>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</si>
  <si>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</si>
  <si>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</si>
  <si>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</si>
  <si>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</si>
  <si>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</si>
  <si>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</si>
  <si>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</si>
  <si>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</si>
  <si>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</si>
  <si>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</si>
  <si>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</si>
  <si>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</si>
  <si>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</si>
  <si>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</si>
  <si>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</si>
  <si>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</si>
  <si>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</si>
  <si>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</si>
  <si>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</si>
  <si>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</si>
  <si>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</si>
  <si>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</si>
  <si>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</si>
  <si>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</si>
  <si>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</si>
  <si>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</si>
  <si>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</si>
  <si>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</si>
  <si>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</si>
  <si>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</si>
  <si>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</si>
  <si>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</si>
  <si>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</si>
  <si>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</si>
  <si>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</si>
  <si>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</si>
  <si>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</si>
  <si>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</si>
  <si>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</si>
  <si>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</si>
  <si>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</si>
  <si>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</si>
  <si>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</si>
  <si>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</si>
  <si>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</si>
  <si>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</si>
  <si>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</si>
  <si>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</si>
  <si>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</si>
  <si>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</si>
  <si>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</si>
  <si>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</si>
  <si>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</si>
  <si>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</si>
  <si>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</si>
  <si>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</si>
  <si>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</si>
  <si>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</si>
  <si>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</si>
  <si>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</si>
  <si>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</si>
  <si>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</si>
  <si>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</si>
  <si>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</si>
  <si>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</si>
  <si>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</si>
  <si>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</si>
  <si>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</si>
  <si>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</si>
  <si>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</si>
  <si>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</si>
  <si>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</si>
  <si>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</si>
  <si>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</si>
  <si>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</si>
  <si>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</si>
  <si>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</si>
  <si>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</si>
  <si>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</si>
  <si>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</si>
  <si>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</si>
  <si>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</si>
  <si>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</si>
  <si>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</si>
  <si>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</si>
  <si>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</si>
  <si>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</si>
  <si>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</si>
  <si>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</si>
  <si>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</si>
  <si>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</si>
  <si>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</si>
  <si>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</si>
  <si>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</si>
  <si>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</si>
  <si>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</si>
  <si>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</si>
  <si>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</si>
  <si>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</si>
  <si>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</si>
  <si>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</si>
  <si>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</si>
  <si>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</si>
  <si>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</si>
  <si>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</si>
  <si>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</si>
  <si>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</si>
  <si>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</si>
  <si>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</si>
  <si>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</si>
  <si>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</si>
  <si>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</si>
  <si>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</si>
  <si>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</si>
  <si>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</si>
  <si>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</si>
  <si>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</si>
  <si>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</si>
  <si>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</si>
  <si>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</si>
  <si>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</si>
  <si>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</si>
  <si>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</si>
  <si>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</si>
  <si>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</si>
  <si>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</si>
  <si>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</si>
  <si>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</si>
  <si>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</si>
  <si>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</si>
  <si>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</si>
  <si>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</si>
  <si>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</si>
  <si>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</si>
  <si>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</si>
  <si>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</si>
  <si>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</si>
  <si>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</si>
  <si>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</si>
  <si>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</si>
  <si>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</si>
  <si>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</si>
  <si>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</si>
  <si>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</si>
  <si>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</si>
  <si>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</si>
  <si>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</si>
  <si>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</si>
  <si>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</si>
  <si>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</si>
  <si>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</si>
  <si>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</si>
  <si>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</si>
  <si>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</si>
  <si>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</si>
  <si>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</si>
  <si>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</si>
  <si>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</si>
  <si>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</si>
  <si>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</si>
  <si>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</si>
  <si>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</si>
  <si>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</si>
  <si>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</si>
  <si>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</si>
  <si>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</si>
  <si>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</si>
  <si>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</si>
  <si>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</si>
  <si>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</si>
  <si>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</si>
  <si>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</si>
  <si>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</si>
  <si>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</si>
  <si>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</si>
  <si>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</si>
  <si>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</si>
  <si>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</si>
  <si>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</si>
  <si>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</si>
  <si>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</si>
  <si>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</si>
  <si>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</si>
  <si>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</si>
  <si>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</si>
  <si>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</si>
  <si>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</si>
  <si>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</si>
  <si>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</si>
  <si>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</si>
  <si>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</si>
  <si>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</si>
  <si>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</si>
  <si>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</si>
  <si>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</si>
  <si>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</si>
  <si>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</si>
  <si>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</si>
  <si>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</si>
  <si>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</si>
  <si>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</si>
  <si>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</si>
  <si>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</si>
  <si>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</si>
  <si>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</si>
  <si>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</si>
  <si>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</si>
  <si>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</si>
  <si>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</si>
  <si>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</si>
  <si>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</si>
  <si>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</si>
  <si>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</si>
  <si>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</si>
  <si>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</si>
  <si>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</si>
  <si>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</si>
  <si>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</si>
  <si>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</si>
  <si>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</si>
  <si>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</si>
  <si>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</si>
  <si>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</si>
  <si>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</si>
  <si>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</si>
  <si>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</si>
  <si>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</si>
  <si>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</si>
  <si>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</si>
  <si>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</si>
  <si>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</si>
  <si>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</si>
  <si>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</si>
  <si>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</si>
  <si>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</si>
  <si>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</si>
  <si>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</si>
  <si>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</si>
  <si>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</si>
  <si>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</si>
  <si>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</si>
  <si>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</si>
  <si>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</si>
  <si>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</si>
  <si>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</si>
  <si>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</si>
  <si>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</si>
  <si>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</si>
  <si>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</si>
  <si>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</si>
  <si>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</si>
  <si>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</si>
  <si>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</si>
  <si>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</si>
  <si>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</si>
  <si>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</si>
  <si>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</si>
  <si>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</si>
  <si>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</si>
  <si>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</si>
  <si>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</si>
  <si>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</si>
  <si>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</si>
  <si>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</si>
  <si>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</si>
  <si>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</si>
  <si>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</si>
  <si>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</si>
  <si>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</si>
  <si>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</si>
  <si>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</si>
  <si>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</si>
  <si>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</si>
  <si>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</si>
  <si>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</si>
  <si>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</si>
  <si>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</si>
  <si>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</si>
  <si>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</si>
  <si>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</si>
  <si>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</si>
  <si>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</si>
  <si>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</si>
  <si>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</si>
  <si>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</si>
  <si>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</si>
  <si>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</si>
  <si>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</si>
  <si>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</si>
  <si>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</si>
  <si>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</si>
  <si>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</si>
  <si>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</si>
  <si>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</si>
  <si>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</si>
  <si>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</si>
  <si>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</si>
  <si>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</si>
  <si>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</si>
  <si>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</si>
  <si>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</si>
  <si>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</si>
  <si>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</si>
  <si>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</si>
  <si>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</si>
  <si>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</si>
  <si>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</si>
  <si>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</si>
  <si>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</si>
  <si>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</si>
  <si>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</si>
  <si>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</si>
  <si>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</si>
  <si>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</si>
  <si>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</si>
  <si>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</si>
  <si>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</si>
  <si>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</si>
  <si>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</si>
  <si>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</si>
  <si>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</si>
  <si>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</si>
  <si>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</si>
  <si>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</si>
  <si>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</si>
  <si>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</si>
  <si>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</si>
  <si>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</si>
  <si>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</si>
  <si>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</si>
  <si>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</si>
  <si>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</si>
  <si>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</si>
  <si>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</si>
  <si>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</si>
  <si>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</si>
  <si>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</si>
  <si>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</si>
  <si>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</si>
  <si>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</si>
  <si>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</si>
  <si>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</si>
  <si>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</si>
  <si>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</si>
  <si>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</si>
  <si>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</si>
  <si>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</si>
  <si>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</si>
  <si>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</si>
  <si>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</si>
  <si>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</si>
  <si>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</si>
  <si>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</si>
  <si>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</si>
  <si>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</si>
  <si>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</si>
  <si>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</si>
  <si>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</si>
  <si>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</si>
  <si>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</si>
  <si>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</si>
  <si>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</si>
  <si>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</si>
  <si>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</si>
  <si>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</si>
  <si>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</si>
  <si>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</si>
  <si>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</si>
  <si>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</si>
  <si>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</si>
  <si>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</si>
  <si>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</si>
  <si>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</si>
  <si>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</si>
  <si>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</si>
  <si>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</si>
  <si>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</si>
  <si>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</si>
  <si>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</si>
  <si>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</si>
  <si>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</si>
  <si>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</si>
  <si>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</si>
  <si>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</si>
  <si>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</si>
  <si>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</si>
  <si>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</si>
  <si>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</si>
  <si>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</si>
  <si>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</si>
  <si>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</si>
  <si>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</si>
  <si>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</si>
  <si>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</si>
  <si>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</si>
  <si>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</si>
  <si>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</si>
  <si>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</si>
  <si>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</si>
  <si>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</si>
  <si>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</si>
  <si>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</si>
  <si>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</si>
  <si>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</si>
  <si>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</si>
  <si>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</si>
  <si>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</si>
  <si>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</si>
  <si>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</si>
  <si>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</si>
  <si>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</si>
  <si>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</si>
  <si>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</si>
  <si>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</si>
  <si>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</si>
  <si>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</si>
  <si>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</si>
  <si>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</si>
  <si>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</si>
  <si>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</si>
  <si>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</si>
  <si>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</si>
  <si>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</si>
  <si>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</si>
  <si>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</si>
  <si>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</si>
  <si>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</si>
  <si>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</si>
  <si>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</si>
  <si>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</si>
  <si>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</si>
  <si>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</si>
  <si>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</si>
  <si>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</si>
  <si>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</si>
  <si>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</si>
  <si>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</si>
  <si>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</si>
  <si>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</si>
  <si>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</si>
  <si>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</si>
  <si>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</si>
  <si>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</si>
  <si>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</si>
  <si>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</si>
  <si>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</si>
  <si>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</si>
  <si>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</si>
  <si>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</si>
  <si>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</si>
  <si>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</si>
  <si>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</si>
  <si>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</si>
  <si>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</si>
  <si>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</si>
  <si>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</si>
  <si>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</si>
  <si>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</si>
  <si>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</si>
  <si>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</si>
  <si>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</si>
  <si>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</si>
  <si>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</si>
  <si>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</si>
  <si>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</si>
  <si>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</si>
  <si>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</si>
  <si>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</si>
  <si>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</si>
  <si>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</si>
  <si>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</si>
  <si>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</si>
  <si>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</si>
  <si>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</si>
  <si>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</si>
  <si>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</si>
  <si>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</si>
  <si>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</si>
  <si>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</si>
  <si>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</si>
  <si>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</si>
  <si>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</si>
  <si>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</si>
  <si>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</si>
  <si>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</si>
  <si>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</si>
  <si>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</si>
  <si>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</si>
  <si>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</si>
  <si>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</si>
  <si>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</si>
  <si>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</si>
  <si>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</si>
  <si>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</si>
  <si>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</si>
  <si>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</si>
  <si>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</si>
  <si>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</si>
  <si>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</si>
  <si>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</si>
  <si>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</si>
  <si>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</si>
  <si>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</si>
  <si>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</si>
  <si>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</si>
  <si>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</si>
  <si>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</si>
  <si>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</si>
  <si>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</si>
  <si>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</si>
  <si>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</si>
  <si>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</si>
  <si>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</si>
  <si>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</si>
  <si>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</si>
  <si>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</si>
  <si>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</si>
  <si>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</si>
  <si>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</si>
  <si>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</si>
  <si>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</si>
  <si>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</si>
  <si>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</si>
  <si>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</si>
  <si>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</si>
  <si>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</si>
  <si>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</si>
  <si>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</si>
  <si>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</si>
  <si>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</si>
  <si>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</si>
  <si>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</si>
  <si>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</si>
  <si>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</si>
  <si>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</si>
  <si>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</si>
  <si>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</si>
  <si>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</si>
  <si>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</si>
  <si>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</si>
  <si>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</si>
  <si>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</si>
  <si>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</si>
  <si>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</si>
  <si>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</si>
  <si>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</si>
  <si>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</si>
  <si>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</si>
  <si>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</si>
  <si>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</si>
  <si>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</si>
  <si>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</si>
  <si>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</si>
  <si>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</si>
  <si>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</si>
  <si>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</si>
  <si>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</si>
  <si>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</si>
  <si>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</si>
  <si>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</si>
  <si>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</si>
  <si>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</si>
  <si>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</si>
  <si>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</si>
  <si>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</si>
  <si>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</si>
  <si>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</si>
  <si>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</si>
  <si>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</si>
  <si>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</si>
  <si>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</si>
  <si>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</si>
  <si>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</si>
  <si>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</si>
  <si>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</si>
  <si>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</si>
  <si>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</si>
  <si>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</si>
  <si>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</si>
  <si>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</si>
  <si>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</si>
  <si>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</si>
  <si>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</si>
  <si>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</si>
  <si>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</si>
  <si>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</si>
  <si>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</si>
  <si>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</si>
  <si>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</si>
  <si>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</si>
  <si>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</si>
  <si>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</si>
  <si>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</si>
  <si>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</si>
  <si>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</si>
  <si>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</si>
  <si>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</si>
  <si>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</si>
  <si>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</si>
  <si>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</si>
  <si>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</si>
  <si>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</si>
  <si>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</si>
  <si>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</si>
  <si>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</si>
  <si>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</si>
  <si>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</si>
  <si>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</si>
  <si>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</si>
  <si>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</si>
  <si>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</si>
  <si>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</si>
  <si>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</si>
  <si>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</si>
  <si>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</si>
  <si>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</si>
  <si>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</si>
  <si>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</si>
  <si>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</si>
  <si>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</si>
  <si>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</si>
  <si>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</si>
  <si>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</si>
  <si>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</si>
  <si>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</si>
  <si>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</si>
  <si>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</si>
  <si>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</si>
  <si>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</si>
  <si>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</si>
  <si>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</si>
  <si>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</si>
  <si>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</si>
  <si>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</si>
  <si>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</si>
  <si>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</si>
  <si>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</si>
  <si>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</si>
  <si>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</si>
  <si>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</si>
  <si>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</si>
  <si>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</si>
  <si>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</si>
  <si>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</si>
  <si>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</si>
  <si>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</si>
  <si>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</si>
  <si>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</si>
  <si>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</si>
  <si>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</si>
  <si>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</si>
  <si>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</si>
  <si>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</si>
  <si>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</si>
  <si>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</si>
  <si>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</si>
  <si>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</si>
  <si>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</si>
  <si>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</si>
  <si>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</si>
  <si>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</si>
  <si>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</si>
  <si>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</si>
  <si>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</si>
  <si>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</si>
  <si>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</si>
  <si>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</si>
  <si>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</si>
  <si>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</si>
  <si>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</si>
  <si>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</si>
  <si>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</si>
  <si>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</si>
  <si>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</si>
  <si>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</si>
  <si>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</si>
  <si>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</si>
  <si>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</si>
  <si>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</si>
  <si>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</si>
  <si>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</si>
  <si>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</si>
  <si>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</si>
  <si>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</si>
  <si>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</si>
  <si>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</si>
  <si>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</si>
  <si>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</si>
  <si>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</si>
  <si>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</si>
  <si>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</si>
  <si>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</si>
  <si>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</si>
  <si>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</si>
  <si>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</si>
  <si>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</si>
  <si>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</si>
  <si>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</si>
  <si>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</si>
  <si>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</si>
  <si>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</si>
  <si>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</si>
  <si>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</si>
  <si>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</si>
  <si>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</si>
  <si>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</si>
  <si>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</si>
  <si>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</si>
  <si>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</si>
  <si>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</si>
  <si>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</si>
  <si>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</si>
  <si>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</si>
  <si>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</si>
  <si>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</si>
  <si>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</si>
  <si>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</si>
  <si>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</si>
  <si>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</si>
  <si>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</si>
  <si>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</si>
  <si>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</si>
  <si>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</si>
  <si>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</si>
  <si>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</si>
  <si>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</si>
  <si>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</si>
  <si>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</si>
  <si>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</si>
  <si>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</si>
  <si>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</si>
  <si>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</si>
  <si>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</si>
  <si>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</si>
  <si>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</si>
  <si>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</si>
  <si>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</si>
  <si>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</si>
  <si>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</si>
  <si>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</si>
  <si>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</si>
  <si>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</si>
  <si>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</si>
  <si>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</si>
  <si>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</si>
  <si>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</si>
  <si>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</si>
  <si>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</si>
  <si>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</si>
  <si>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</si>
  <si>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</si>
  <si>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</si>
  <si>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</si>
  <si>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</si>
  <si>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</si>
  <si>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</si>
  <si>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</si>
  <si>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</si>
  <si>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</si>
  <si>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</si>
  <si>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</si>
  <si>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</si>
  <si>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</si>
  <si>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</si>
  <si>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</si>
  <si>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</si>
  <si>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</si>
  <si>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</si>
  <si>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</si>
  <si>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</si>
  <si>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</si>
  <si>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</si>
  <si>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</si>
  <si>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</si>
  <si>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</si>
  <si>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</si>
  <si>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</si>
  <si>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</si>
  <si>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</si>
  <si>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</si>
  <si>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</si>
  <si>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</si>
  <si>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</si>
  <si>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</si>
  <si>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</si>
  <si>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</si>
  <si>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</si>
  <si>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</si>
  <si>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</si>
  <si>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</si>
  <si>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</si>
  <si>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</si>
  <si>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</si>
  <si>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</si>
  <si>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</si>
  <si>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</si>
  <si>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</si>
  <si>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</si>
  <si>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</si>
  <si>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</si>
  <si>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</si>
  <si>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</si>
  <si>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</si>
  <si>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</si>
  <si>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</si>
  <si>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</si>
  <si>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</si>
  <si>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</si>
  <si>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</si>
  <si>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</si>
  <si>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</si>
  <si>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</si>
  <si>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</si>
  <si>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</si>
  <si>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</si>
  <si>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</si>
  <si>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</si>
  <si>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</si>
  <si>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</si>
  <si>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</si>
  <si>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</si>
  <si>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</si>
  <si>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</si>
  <si>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</si>
  <si>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</si>
  <si>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</si>
  <si>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</si>
  <si>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</si>
  <si>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</si>
  <si>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</si>
  <si>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</si>
  <si>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</si>
  <si>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</si>
  <si>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</si>
  <si>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</si>
  <si>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</si>
  <si>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</si>
  <si>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</si>
  <si>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</si>
  <si>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</si>
  <si>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</si>
  <si>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</si>
  <si>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</si>
  <si>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</si>
  <si>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</si>
  <si>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</si>
  <si>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</si>
  <si>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</si>
  <si>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</si>
  <si>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</si>
  <si>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</si>
  <si>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</si>
  <si>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</si>
  <si>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</si>
  <si>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</si>
  <si>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</si>
  <si>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</si>
  <si>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</si>
  <si>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</si>
  <si>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</si>
  <si>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</si>
  <si>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</si>
  <si>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</si>
  <si>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</si>
  <si>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</si>
  <si>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</si>
  <si>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</si>
  <si>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</si>
  <si>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</si>
  <si>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</si>
  <si>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</si>
  <si>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</si>
  <si>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</si>
  <si>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</si>
  <si>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</si>
  <si>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</si>
  <si>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</si>
  <si>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</si>
  <si>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</si>
  <si>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</si>
  <si>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</si>
  <si>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</si>
  <si>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</si>
  <si>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</si>
  <si>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</si>
  <si>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</si>
  <si>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</si>
  <si>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</si>
  <si>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</si>
  <si>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</si>
  <si>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</si>
  <si>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</si>
  <si>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</si>
  <si>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</si>
  <si>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</si>
  <si>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</si>
  <si>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</si>
  <si>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</si>
  <si>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</si>
  <si>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</si>
  <si>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</si>
  <si>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</si>
  <si>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</si>
  <si>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</si>
  <si>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</si>
  <si>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</si>
  <si>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</si>
  <si>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</si>
  <si>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</si>
  <si>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</si>
  <si>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</si>
  <si>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</si>
  <si>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</si>
  <si>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</si>
  <si>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</si>
  <si>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</si>
  <si>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</si>
  <si>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</si>
  <si>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</si>
  <si>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</si>
  <si>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</si>
  <si>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</si>
  <si>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</si>
  <si>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</si>
  <si>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</si>
  <si>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</si>
  <si>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</si>
  <si>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</si>
  <si>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</si>
  <si>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</si>
  <si>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</si>
  <si>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</si>
  <si>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</si>
  <si>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</si>
  <si>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</si>
  <si>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</si>
  <si>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</si>
  <si>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</si>
  <si>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</si>
  <si>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</si>
  <si>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</si>
  <si>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</si>
  <si>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</si>
  <si>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</si>
  <si>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</si>
  <si>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</si>
  <si>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</si>
  <si>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</si>
  <si>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</si>
  <si>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</si>
  <si>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</si>
  <si>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</si>
  <si>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</si>
  <si>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</si>
  <si>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</si>
  <si>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</si>
  <si>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</si>
  <si>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</si>
  <si>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</si>
  <si>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</si>
  <si>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</si>
  <si>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</si>
  <si>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</si>
  <si>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</si>
  <si>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</si>
  <si>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</si>
  <si>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</si>
  <si>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</si>
  <si>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</si>
  <si>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</si>
  <si>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</si>
  <si>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</si>
  <si>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</si>
  <si>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</si>
  <si>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</si>
  <si>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</si>
  <si>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</si>
  <si>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</si>
  <si>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</si>
  <si>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</si>
  <si>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</si>
  <si>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</si>
  <si>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</si>
  <si>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</si>
  <si>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</si>
  <si>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</si>
  <si>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</si>
  <si>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</si>
  <si>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</si>
  <si>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</si>
  <si>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</si>
  <si>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</si>
  <si>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</si>
  <si>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</si>
  <si>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</si>
  <si>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</si>
  <si>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</si>
  <si>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</si>
  <si>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</si>
  <si>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</si>
  <si>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</si>
  <si>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</si>
  <si>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</si>
  <si>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</si>
  <si>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</si>
  <si>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</si>
  <si>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</si>
  <si>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</si>
  <si>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</si>
  <si>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</si>
  <si>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</si>
  <si>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</si>
  <si>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</si>
  <si>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</si>
  <si>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</si>
  <si>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</si>
  <si>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</si>
  <si>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</si>
  <si>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</si>
  <si>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</si>
  <si>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</si>
  <si>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</si>
  <si>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</si>
  <si>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</si>
  <si>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</si>
  <si>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</si>
  <si>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</si>
  <si>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</si>
  <si>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</si>
  <si>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</si>
  <si>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</si>
  <si>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</si>
  <si>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</si>
  <si>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</si>
  <si>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</si>
  <si>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</si>
  <si>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</si>
  <si>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</si>
  <si>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</si>
  <si>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</si>
  <si>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</si>
  <si>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</si>
  <si>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</si>
  <si>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</si>
  <si>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</si>
  <si>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</si>
  <si>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</si>
  <si>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</si>
  <si>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</si>
  <si>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</si>
  <si>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</si>
  <si>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</si>
  <si>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</si>
  <si>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</si>
  <si>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</si>
  <si>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</si>
  <si>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</si>
  <si>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</si>
  <si>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</si>
  <si>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</si>
  <si>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</si>
  <si>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</si>
  <si>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</si>
  <si>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</si>
  <si>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</si>
  <si>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</si>
  <si>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</si>
  <si>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</si>
  <si>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</si>
  <si>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</si>
  <si>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</si>
  <si>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</si>
  <si>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</si>
  <si>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</si>
  <si>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</si>
  <si>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</si>
  <si>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</si>
  <si>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</si>
  <si>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</si>
  <si>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</si>
  <si>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</si>
  <si>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</si>
  <si>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</si>
  <si>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</si>
  <si>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</si>
  <si>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</si>
  <si>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</si>
  <si>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</si>
  <si>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</si>
  <si>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</si>
  <si>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</si>
  <si>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</si>
  <si>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</si>
  <si>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</si>
  <si>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</si>
  <si>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</si>
  <si>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</si>
  <si>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</si>
  <si>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</si>
  <si>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</si>
  <si>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</si>
  <si>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</si>
  <si>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</si>
  <si>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</si>
  <si>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</si>
  <si>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</si>
  <si>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</si>
  <si>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</si>
  <si>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</si>
  <si>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</si>
  <si>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</si>
  <si>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</si>
  <si>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</si>
  <si>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</si>
  <si>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</si>
  <si>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</si>
  <si>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</si>
  <si>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</si>
  <si>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</si>
  <si>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</si>
  <si>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</si>
  <si>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</si>
  <si>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</si>
  <si>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</si>
  <si>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</si>
  <si>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</si>
  <si>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</si>
  <si>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</si>
  <si>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</si>
  <si>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</si>
  <si>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</si>
  <si>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</si>
  <si>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</si>
  <si>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</si>
  <si>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</si>
  <si>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</si>
  <si>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</si>
  <si>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</si>
  <si>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</si>
  <si>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</si>
  <si>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</si>
  <si>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</si>
  <si>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</si>
  <si>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</si>
  <si>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</si>
  <si>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</si>
  <si>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</si>
  <si>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</si>
  <si>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</si>
  <si>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</si>
  <si>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</si>
  <si>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</si>
  <si>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</si>
  <si>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</si>
  <si>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</si>
  <si>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</si>
  <si>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</si>
  <si>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</si>
  <si>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</si>
  <si>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</si>
  <si>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</si>
  <si>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</si>
  <si>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</si>
  <si>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</si>
  <si>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</si>
  <si>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</si>
  <si>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</si>
  <si>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</si>
  <si>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</si>
  <si>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</si>
  <si>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</si>
  <si>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</si>
  <si>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</si>
  <si>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</si>
  <si>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</si>
  <si>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</si>
  <si>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</si>
  <si>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</si>
  <si>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</si>
  <si>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</si>
  <si>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</si>
  <si>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</si>
  <si>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</si>
  <si>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</si>
  <si>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</si>
  <si>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</si>
  <si>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</si>
  <si>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</si>
  <si>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</si>
  <si>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</si>
  <si>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</si>
  <si>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</si>
  <si>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</si>
  <si>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</si>
  <si>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</si>
  <si>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</si>
  <si>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</si>
  <si>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</si>
  <si>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</si>
  <si>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</si>
  <si>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</si>
  <si>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</si>
  <si>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</si>
  <si>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</si>
  <si>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</si>
  <si>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</si>
  <si>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</si>
  <si>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</si>
  <si>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</si>
  <si>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</si>
  <si>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</si>
  <si>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</si>
  <si>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</si>
  <si>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</si>
  <si>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</si>
  <si>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</si>
  <si>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</si>
  <si>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</si>
  <si>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</si>
  <si>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</si>
  <si>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</si>
  <si>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</si>
  <si>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</si>
  <si>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</si>
  <si>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</si>
  <si>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</si>
  <si>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</si>
  <si>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</si>
  <si>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</si>
  <si>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</si>
  <si>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</si>
  <si>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</si>
  <si>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</si>
  <si>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</si>
  <si>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</si>
  <si>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</si>
  <si>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</si>
  <si>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</si>
  <si>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</si>
  <si>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</si>
  <si>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</si>
  <si>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</si>
  <si>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</si>
  <si>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</si>
  <si>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</si>
  <si>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</si>
  <si>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</si>
  <si>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</si>
  <si>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</si>
  <si>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</si>
  <si>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</si>
  <si>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</si>
  <si>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</si>
  <si>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</si>
  <si>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</si>
  <si>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</si>
  <si>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</si>
  <si>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</si>
  <si>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</si>
  <si>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</si>
  <si>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</si>
  <si>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</si>
  <si>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</si>
  <si>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</si>
  <si>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</si>
  <si>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</si>
  <si>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</si>
  <si>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</si>
  <si>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</si>
  <si>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</si>
  <si>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</si>
  <si>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</si>
  <si>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</si>
  <si>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</si>
  <si>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</si>
  <si>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</si>
  <si>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</si>
  <si>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</si>
  <si>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</si>
  <si>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</si>
  <si>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</si>
  <si>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</si>
  <si>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</si>
  <si>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</si>
  <si>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</si>
  <si>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</si>
  <si>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</si>
  <si>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</si>
  <si>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</si>
  <si>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</si>
  <si>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</si>
  <si>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</si>
  <si>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</si>
  <si>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</si>
  <si>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</si>
  <si>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</si>
  <si>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</si>
  <si>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</si>
  <si>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</si>
  <si>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</si>
  <si>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</si>
  <si>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</si>
  <si>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</si>
  <si>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</si>
  <si>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</si>
  <si>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</si>
  <si>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</si>
  <si>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</si>
  <si>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</si>
  <si>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</si>
  <si>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</si>
  <si>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</si>
  <si>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</si>
  <si>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</si>
  <si>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</si>
  <si>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</si>
  <si>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</si>
  <si>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</si>
  <si>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</si>
  <si>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</si>
  <si>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</si>
  <si>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</si>
  <si>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</si>
  <si>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</si>
  <si>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</si>
  <si>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</si>
  <si>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</si>
  <si>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</si>
  <si>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</si>
  <si>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</si>
  <si>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</si>
  <si>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</si>
  <si>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</si>
  <si>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</si>
  <si>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</si>
  <si>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</si>
  <si>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</si>
  <si>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</si>
  <si>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</si>
  <si>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</si>
  <si>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</si>
  <si>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</si>
  <si>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</si>
  <si>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</si>
  <si>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</si>
  <si>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</si>
  <si>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</si>
  <si>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</si>
  <si>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</si>
  <si>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</si>
  <si>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</si>
  <si>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</si>
  <si>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</si>
  <si>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</si>
  <si>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</si>
  <si>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</si>
  <si>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</si>
  <si>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</si>
  <si>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</si>
  <si>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</si>
  <si>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</si>
  <si>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</si>
  <si>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</si>
  <si>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</si>
  <si>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</si>
  <si>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</si>
  <si>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</si>
  <si>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</si>
  <si>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</si>
  <si>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</si>
  <si>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</si>
  <si>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</si>
  <si>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</si>
  <si>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</si>
  <si>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</si>
  <si>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</si>
  <si>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</si>
  <si>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</si>
  <si>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</si>
  <si>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</si>
  <si>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</si>
  <si>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</si>
  <si>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</si>
  <si>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</si>
  <si>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</si>
  <si>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</si>
  <si>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</si>
  <si>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</si>
  <si>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</si>
  <si>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</si>
  <si>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</si>
  <si>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</si>
  <si>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</si>
  <si>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</si>
  <si>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</si>
  <si>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</si>
  <si>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</si>
  <si>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</si>
  <si>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</si>
  <si>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</si>
  <si>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</si>
  <si>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</si>
  <si>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</si>
  <si>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</si>
  <si>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</si>
  <si>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</si>
  <si>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</si>
  <si>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</si>
  <si>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</si>
  <si>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</si>
  <si>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</si>
  <si>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</si>
  <si>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</si>
  <si>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</si>
  <si>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</si>
  <si>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</si>
  <si>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</si>
  <si>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</si>
  <si>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</si>
  <si>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</si>
  <si>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</si>
  <si>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</si>
  <si>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</si>
  <si>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</si>
  <si>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</si>
  <si>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</si>
  <si>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</si>
  <si>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</si>
  <si>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</si>
  <si>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</si>
  <si>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</si>
  <si>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</si>
  <si>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</si>
  <si>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</si>
  <si>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</si>
  <si>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</si>
  <si>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</si>
  <si>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</si>
  <si>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</si>
  <si>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</si>
  <si>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</si>
  <si>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</si>
  <si>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</si>
  <si>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</si>
  <si>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</si>
  <si>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</si>
  <si>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</si>
  <si>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</si>
  <si>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</si>
  <si>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</si>
  <si>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</si>
  <si>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</si>
  <si>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</si>
  <si>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</si>
  <si>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</si>
  <si>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</si>
  <si>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</si>
  <si>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</si>
  <si>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</si>
  <si>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</si>
  <si>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</si>
  <si>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</si>
  <si>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</si>
  <si>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</si>
  <si>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</si>
  <si>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</si>
  <si>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</si>
  <si>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</si>
  <si>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</si>
  <si>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</si>
  <si>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</si>
  <si>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</si>
  <si>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</si>
  <si>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</si>
  <si>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</si>
  <si>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</si>
  <si>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</si>
  <si>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</si>
  <si>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</si>
  <si>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</si>
  <si>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</si>
  <si>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</si>
  <si>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</si>
  <si>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</si>
  <si>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</si>
  <si>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</si>
  <si>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</si>
  <si>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</si>
  <si>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</si>
  <si>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</si>
  <si>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</si>
  <si>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</si>
  <si>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</si>
  <si>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</si>
  <si>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</si>
  <si>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</si>
  <si>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</si>
  <si>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</si>
  <si>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</si>
  <si>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</si>
  <si>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</si>
  <si>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</si>
  <si>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</si>
  <si>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</si>
  <si>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</si>
  <si>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</si>
  <si>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</si>
  <si>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</si>
  <si>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</si>
  <si>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</si>
  <si>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</si>
  <si>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</si>
  <si>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</si>
  <si>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</si>
  <si>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</si>
  <si>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</si>
  <si>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</si>
  <si>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</si>
  <si>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</si>
  <si>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</si>
  <si>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</si>
  <si>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</si>
  <si>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</si>
  <si>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</si>
  <si>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</si>
  <si>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</si>
  <si>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</si>
  <si>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</si>
  <si>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</si>
  <si>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</si>
  <si>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</si>
  <si>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</si>
  <si>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</si>
  <si>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</si>
  <si>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</si>
  <si>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</si>
  <si>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</si>
  <si>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</si>
  <si>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</si>
  <si>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</si>
  <si>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</si>
  <si>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</si>
  <si>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</si>
  <si>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</si>
  <si>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</si>
  <si>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</si>
  <si>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</si>
  <si>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</si>
  <si>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</si>
  <si>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</si>
  <si>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</si>
  <si>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</si>
  <si>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</si>
  <si>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</si>
  <si>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</si>
  <si>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</si>
  <si>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</si>
  <si>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</si>
  <si>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</si>
  <si>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</si>
  <si>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</si>
  <si>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</si>
  <si>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</si>
  <si>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</si>
  <si>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</si>
  <si>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</si>
  <si>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</si>
  <si>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</si>
  <si>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</si>
  <si>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</si>
  <si>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</si>
  <si>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</si>
  <si>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</si>
  <si>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</si>
  <si>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</si>
  <si>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</si>
  <si>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</si>
  <si>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</si>
  <si>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</si>
  <si>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</si>
  <si>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</si>
  <si>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</si>
  <si>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</si>
  <si>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</si>
  <si>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</si>
  <si>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</si>
  <si>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</si>
  <si>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</si>
  <si>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</si>
  <si>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</si>
  <si>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</si>
  <si>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</si>
  <si>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</si>
  <si>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</si>
  <si>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</si>
  <si>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</si>
  <si>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</si>
  <si>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</si>
  <si>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</si>
  <si>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</si>
  <si>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</si>
  <si>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</si>
  <si>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</si>
  <si>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</si>
  <si>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</si>
  <si>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</si>
  <si>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</si>
  <si>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</si>
  <si>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</si>
  <si>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</si>
  <si>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</si>
  <si>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</si>
  <si>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</si>
  <si>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</si>
  <si>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</si>
  <si>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</si>
  <si>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</si>
  <si>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</si>
  <si>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</si>
  <si>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</si>
  <si>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</si>
  <si>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</si>
  <si>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</si>
  <si>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</si>
  <si>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</si>
  <si>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</si>
  <si>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</si>
  <si>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</si>
  <si>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</si>
  <si>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</si>
  <si>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</si>
  <si>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</si>
  <si>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</si>
  <si>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</si>
  <si>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</si>
  <si>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</si>
  <si>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</si>
  <si>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</si>
  <si>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</si>
  <si>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</si>
  <si>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</si>
  <si>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</si>
  <si>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</si>
  <si>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</si>
  <si>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</si>
  <si>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</si>
  <si>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</si>
  <si>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</si>
  <si>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</si>
  <si>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</si>
  <si>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</si>
  <si>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</si>
  <si>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</si>
  <si>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</si>
  <si>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</si>
  <si>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</si>
  <si>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</si>
  <si>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</si>
  <si>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</si>
  <si>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</si>
  <si>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</si>
  <si>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</si>
  <si>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</si>
  <si>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</si>
  <si>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</si>
  <si>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</si>
  <si>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</si>
  <si>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</si>
  <si>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</si>
  <si>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</si>
  <si>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</si>
  <si>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</si>
  <si>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</si>
  <si>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</si>
  <si>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</si>
  <si>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</si>
  <si>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</si>
  <si>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</si>
  <si>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</si>
  <si>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</si>
  <si>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</si>
  <si>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</si>
  <si>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</si>
  <si>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</si>
  <si>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</si>
  <si>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</si>
  <si>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</si>
  <si>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</si>
  <si>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</si>
  <si>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</si>
  <si>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</si>
  <si>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</si>
  <si>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</si>
  <si>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</si>
  <si>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</si>
  <si>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</si>
  <si>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</si>
  <si>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</si>
  <si>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</si>
  <si>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</si>
  <si>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</si>
  <si>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</si>
  <si>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</si>
  <si>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</si>
  <si>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</si>
  <si>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</si>
  <si>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</si>
  <si>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</si>
  <si>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</si>
  <si>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</si>
  <si>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</si>
  <si>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</si>
  <si>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</si>
  <si>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</si>
  <si>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</si>
  <si>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</si>
  <si>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</si>
  <si>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</si>
  <si>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</si>
  <si>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</si>
  <si>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</si>
  <si>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</si>
  <si>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</si>
  <si>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</si>
  <si>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</si>
  <si>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</si>
  <si>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</si>
  <si>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</si>
  <si>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</si>
  <si>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</si>
  <si>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</si>
  <si>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</si>
  <si>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</si>
  <si>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</si>
  <si>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</si>
  <si>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</si>
  <si>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</si>
  <si>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</si>
  <si>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</si>
  <si>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</si>
  <si>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</si>
  <si>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</si>
  <si>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</si>
  <si>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</si>
  <si>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</si>
  <si>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</si>
  <si>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</si>
  <si>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</si>
  <si>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</si>
  <si>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</si>
  <si>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</si>
  <si>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</si>
  <si>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</si>
  <si>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</si>
  <si>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</si>
  <si>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</si>
  <si>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</si>
  <si>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</si>
  <si>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</si>
  <si>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</si>
  <si>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</si>
  <si>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</si>
  <si>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</si>
  <si>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</si>
  <si>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</si>
  <si>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</si>
  <si>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</si>
  <si>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</si>
  <si>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</si>
  <si>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</si>
  <si>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</si>
  <si>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</si>
  <si>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</si>
  <si>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</si>
  <si>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</si>
  <si>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</si>
  <si>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</si>
  <si>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</si>
  <si>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</si>
  <si>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</si>
  <si>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</si>
  <si>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</si>
  <si>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</si>
  <si>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</si>
  <si>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</si>
  <si>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</si>
  <si>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</si>
  <si>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</si>
  <si>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</si>
  <si>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</si>
  <si>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</si>
  <si>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</si>
  <si>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</si>
  <si>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</si>
  <si>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</si>
  <si>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</si>
  <si>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</si>
  <si>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</si>
  <si>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</si>
  <si>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</si>
  <si>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</si>
  <si>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</si>
  <si>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</si>
  <si>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</si>
  <si>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</si>
  <si>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</si>
  <si>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</si>
  <si>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</si>
  <si>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</si>
  <si>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</si>
  <si>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</si>
  <si>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</si>
  <si>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</si>
  <si>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</si>
  <si>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</si>
  <si>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</si>
  <si>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</si>
  <si>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</si>
  <si>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</si>
  <si>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</si>
  <si>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</si>
  <si>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</si>
  <si>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</si>
  <si>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</si>
  <si>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</si>
  <si>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</si>
  <si>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</si>
  <si>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</si>
  <si>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</si>
  <si>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</si>
  <si>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</si>
  <si>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</si>
  <si>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</si>
  <si>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</si>
  <si>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</si>
  <si>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</si>
  <si>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</si>
  <si>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</si>
  <si>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</si>
  <si>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</si>
  <si>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</si>
  <si>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</si>
  <si>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</si>
  <si>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</si>
  <si>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</si>
  <si>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</si>
  <si>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</si>
  <si>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</si>
  <si>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</si>
  <si>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</si>
  <si>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</si>
  <si>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</si>
  <si>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</si>
  <si>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</si>
  <si>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</si>
  <si>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</si>
  <si>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</si>
  <si>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</si>
  <si>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</si>
  <si>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</si>
  <si>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</si>
  <si>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</si>
  <si>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</si>
  <si>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</si>
  <si>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</si>
  <si>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</si>
  <si>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</si>
  <si>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</si>
  <si>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</si>
  <si>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</si>
  <si>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</si>
  <si>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</si>
  <si>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</si>
  <si>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</si>
  <si>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</si>
  <si>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</si>
  <si>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</si>
  <si>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</si>
  <si>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</si>
  <si>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</si>
  <si>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</si>
  <si>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</si>
  <si>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</si>
  <si>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</si>
  <si>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</si>
  <si>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</si>
  <si>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</si>
  <si>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</si>
  <si>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</si>
  <si>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</si>
  <si>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</si>
  <si>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</si>
  <si>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</si>
  <si>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</si>
  <si>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</si>
  <si>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</si>
  <si>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</si>
  <si>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</si>
  <si>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</si>
  <si>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</si>
  <si>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</si>
  <si>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</si>
  <si>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</si>
  <si>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</si>
  <si>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</si>
  <si>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</si>
  <si>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</si>
  <si>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</si>
  <si>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</si>
  <si>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</si>
  <si>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</si>
  <si>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</si>
  <si>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</si>
  <si>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</si>
  <si>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</si>
  <si>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</si>
  <si>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</si>
  <si>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</si>
  <si>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</si>
  <si>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</si>
  <si>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</si>
  <si>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</si>
  <si>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</si>
  <si>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</si>
  <si>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</si>
  <si>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</si>
  <si>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</si>
  <si>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</si>
  <si>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</si>
  <si>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</si>
  <si>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</si>
  <si>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</si>
  <si>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</si>
  <si>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</si>
  <si>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</si>
  <si>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</si>
  <si>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</si>
  <si>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</si>
  <si>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</si>
  <si>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</si>
  <si>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</si>
  <si>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</si>
  <si>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</si>
  <si>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</si>
  <si>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</si>
  <si>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</si>
  <si>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</si>
  <si>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</si>
  <si>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</si>
  <si>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</si>
  <si>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</si>
  <si>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</si>
  <si>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</si>
  <si>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</si>
  <si>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</si>
  <si>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</si>
  <si>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</si>
  <si>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</si>
  <si>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</si>
  <si>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</si>
  <si>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</si>
  <si>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</si>
  <si>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</si>
  <si>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</si>
  <si>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</si>
  <si>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</si>
  <si>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</si>
  <si>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</si>
  <si>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</si>
  <si>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</si>
  <si>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</si>
  <si>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</si>
  <si>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</si>
  <si>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</si>
  <si>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</si>
  <si>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</si>
  <si>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</si>
  <si>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</si>
  <si>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</si>
  <si>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</si>
  <si>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</si>
  <si>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</si>
  <si>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</si>
  <si>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</si>
  <si>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</si>
  <si>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</si>
  <si>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</si>
  <si>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</si>
  <si>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</si>
  <si>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</si>
  <si>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</si>
  <si>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</si>
  <si>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</si>
  <si>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</si>
  <si>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</si>
  <si>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</si>
  <si>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</si>
  <si>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</si>
  <si>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</si>
  <si>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</si>
  <si>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</si>
  <si>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</si>
  <si>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</si>
  <si>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</si>
  <si>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</si>
  <si>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</si>
  <si>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</si>
  <si>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</si>
  <si>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</si>
  <si>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</si>
  <si>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</si>
  <si>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</si>
  <si>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</si>
  <si>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</si>
  <si>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</si>
  <si>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</si>
  <si>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</si>
  <si>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</si>
  <si>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</si>
  <si>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</si>
  <si>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</si>
  <si>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</si>
  <si>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</si>
  <si>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</si>
  <si>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</si>
  <si>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</si>
  <si>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</si>
  <si>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</si>
  <si>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</si>
  <si>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</si>
  <si>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</si>
  <si>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</si>
  <si>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</si>
  <si>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</si>
  <si>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</si>
  <si>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</si>
  <si>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</si>
  <si>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</si>
  <si>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</si>
  <si>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</si>
  <si>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</si>
  <si>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</si>
  <si>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</si>
  <si>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</si>
  <si>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</si>
  <si>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</si>
  <si>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</si>
  <si>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</si>
  <si>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</si>
  <si>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</si>
  <si>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</si>
  <si>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</si>
  <si>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</si>
  <si>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</si>
  <si>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</si>
  <si>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</si>
  <si>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</si>
  <si>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</si>
  <si>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</si>
  <si>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</si>
  <si>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</si>
  <si>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</si>
  <si>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</si>
  <si>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</si>
  <si>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</si>
  <si>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</si>
  <si>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</si>
  <si>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</si>
  <si>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</si>
  <si>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</si>
  <si>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</si>
  <si>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</si>
  <si>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</si>
  <si>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</si>
  <si>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</si>
  <si>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</si>
  <si>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</si>
  <si>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</si>
  <si>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</si>
  <si>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</si>
  <si>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</si>
  <si>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</si>
  <si>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</si>
  <si>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</si>
  <si>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</si>
  <si>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</si>
  <si>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</si>
  <si>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</si>
  <si>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</si>
  <si>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</si>
  <si>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</si>
  <si>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</si>
  <si>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</si>
  <si>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</si>
  <si>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</si>
  <si>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</si>
  <si>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</si>
  <si>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</si>
  <si>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</si>
  <si>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</si>
  <si>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</si>
  <si>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</si>
  <si>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</si>
  <si>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</si>
  <si>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</si>
  <si>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</si>
  <si>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</si>
  <si>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</si>
  <si>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</si>
  <si>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</si>
  <si>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</si>
  <si>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</si>
  <si>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</si>
  <si>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</si>
  <si>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</si>
  <si>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</si>
  <si>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</si>
  <si>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</si>
  <si>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</si>
  <si>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</si>
  <si>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</si>
  <si>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</si>
  <si>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</si>
  <si>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</si>
  <si>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</si>
  <si>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</si>
  <si>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</si>
  <si>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</si>
  <si>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</si>
  <si>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</si>
  <si>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</si>
  <si>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</si>
  <si>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</si>
  <si>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</si>
  <si>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</si>
  <si>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</si>
  <si>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</si>
  <si>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</si>
  <si>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</si>
  <si>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</si>
  <si>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</si>
  <si>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</si>
  <si>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</si>
  <si>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</si>
  <si>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</si>
  <si>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</si>
  <si>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</si>
  <si>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</si>
  <si>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</si>
  <si>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</si>
  <si>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</si>
  <si>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</si>
  <si>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</si>
  <si>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</si>
  <si>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</si>
  <si>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</si>
  <si>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</si>
  <si>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</si>
  <si>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</si>
  <si>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</si>
  <si>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</si>
  <si>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</si>
  <si>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</si>
  <si>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</si>
  <si>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</si>
  <si>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</si>
  <si>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</si>
  <si>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</si>
  <si>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</si>
  <si>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</si>
  <si>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</si>
  <si>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</si>
  <si>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</si>
  <si>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</si>
  <si>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</si>
  <si>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</si>
  <si>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</si>
  <si>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</si>
  <si>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</si>
  <si>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</si>
  <si>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</si>
  <si>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</si>
  <si>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</si>
  <si>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</si>
  <si>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</si>
  <si>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</si>
  <si>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</si>
  <si>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</si>
  <si>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</si>
  <si>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</si>
  <si>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</si>
  <si>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</si>
  <si>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</si>
  <si>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</si>
  <si>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</si>
  <si>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</si>
  <si>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</si>
  <si>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</si>
  <si>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</si>
  <si>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</si>
  <si>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</si>
  <si>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</si>
  <si>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</si>
  <si>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</si>
  <si>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</si>
  <si>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</si>
  <si>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</si>
  <si>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</si>
  <si>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</si>
  <si>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</si>
  <si>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</si>
  <si>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</si>
  <si>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</si>
  <si>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</si>
  <si>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</si>
  <si>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</si>
  <si>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</si>
  <si>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</si>
  <si>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</si>
  <si>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</si>
  <si>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</si>
  <si>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</si>
  <si>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</si>
  <si>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</si>
  <si>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</si>
  <si>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</si>
  <si>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</si>
  <si>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</si>
  <si>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</si>
  <si>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</si>
  <si>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</si>
  <si>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</si>
  <si>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</si>
  <si>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</si>
  <si>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</si>
  <si>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</si>
  <si>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</si>
  <si>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</si>
  <si>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</si>
  <si>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</si>
  <si>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</si>
  <si>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</si>
  <si>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</si>
  <si>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</si>
  <si>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</si>
  <si>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</si>
  <si>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</si>
  <si>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</si>
  <si>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</si>
  <si>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</si>
  <si>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</si>
  <si>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</si>
  <si>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</si>
  <si>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</si>
  <si>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</si>
  <si>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</si>
  <si>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</si>
  <si>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</si>
  <si>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</si>
  <si>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</si>
  <si>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</si>
  <si>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</si>
  <si>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</si>
  <si>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</si>
  <si>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</si>
  <si>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</si>
  <si>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</si>
  <si>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</si>
  <si>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</si>
  <si>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</si>
  <si>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</si>
  <si>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</si>
  <si>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</si>
  <si>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</si>
  <si>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</si>
  <si>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</si>
  <si>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</si>
  <si>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</si>
  <si>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</si>
  <si>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</si>
  <si>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</si>
  <si>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</si>
  <si>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</si>
  <si>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</si>
  <si>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</si>
  <si>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</si>
  <si>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</si>
  <si>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</si>
  <si>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</si>
  <si>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</si>
  <si>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</si>
  <si>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</si>
  <si>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</si>
  <si>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</si>
  <si>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</si>
  <si>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</si>
  <si>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</si>
  <si>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</si>
  <si>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</si>
  <si>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</si>
  <si>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</si>
  <si>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</si>
  <si>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</si>
  <si>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</si>
  <si>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</si>
  <si>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</si>
  <si>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</si>
  <si>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</si>
  <si>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</si>
  <si>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</si>
  <si>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</si>
  <si>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</si>
  <si>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</si>
  <si>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</si>
  <si>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</si>
  <si>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</si>
  <si>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</si>
  <si>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</si>
  <si>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</si>
  <si>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</si>
  <si>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</si>
  <si>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</si>
  <si>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</si>
  <si>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</si>
  <si>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</si>
  <si>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</si>
  <si>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</si>
  <si>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</si>
  <si>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</si>
  <si>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</si>
  <si>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</si>
  <si>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</si>
  <si>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</si>
  <si>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</si>
  <si>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</si>
  <si>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</si>
  <si>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</si>
  <si>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</si>
  <si>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</si>
  <si>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</si>
  <si>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</si>
  <si>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</si>
  <si>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</si>
  <si>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</si>
  <si>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</si>
  <si>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</si>
  <si>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</si>
  <si>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</si>
  <si>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</si>
  <si>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</si>
  <si>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</si>
  <si>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</si>
  <si>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</si>
  <si>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</si>
  <si>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</si>
  <si>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</si>
  <si>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</si>
  <si>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</si>
  <si>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</si>
  <si>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</si>
  <si>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</si>
  <si>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</si>
  <si>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</si>
  <si>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</si>
  <si>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</si>
  <si>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</si>
  <si>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</si>
  <si>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</si>
  <si>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</si>
  <si>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</si>
  <si>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</si>
  <si>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</si>
  <si>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</si>
  <si>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</si>
  <si>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</si>
  <si>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</si>
  <si>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</si>
  <si>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</si>
  <si>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</si>
  <si>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</si>
  <si>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</si>
  <si>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</si>
  <si>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</si>
  <si>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</si>
  <si>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</si>
  <si>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</si>
  <si>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</si>
  <si>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</si>
  <si>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</si>
  <si>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</si>
  <si>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</si>
  <si>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</si>
  <si>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</si>
  <si>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</si>
  <si>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</si>
  <si>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</si>
  <si>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</si>
  <si>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</si>
  <si>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</si>
  <si>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</si>
  <si>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</si>
  <si>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</si>
  <si>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</si>
  <si>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</si>
  <si>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</si>
  <si>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</si>
  <si>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</si>
  <si>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</si>
  <si>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</si>
  <si>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</si>
  <si>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</si>
  <si>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</si>
  <si>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</si>
  <si>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</si>
  <si>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</si>
  <si>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</si>
  <si>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</si>
  <si>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</si>
  <si>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</si>
  <si>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</si>
  <si>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</si>
  <si>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</si>
  <si>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</si>
  <si>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</si>
  <si>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</si>
  <si>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</si>
  <si>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</si>
  <si>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</si>
  <si>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</si>
  <si>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</si>
  <si>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</si>
  <si>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</si>
  <si>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</si>
  <si>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</si>
  <si>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</si>
  <si>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</si>
  <si>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</si>
  <si>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</si>
  <si>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</si>
  <si>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</si>
  <si>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</si>
  <si>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</si>
  <si>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</si>
  <si>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</si>
  <si>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</si>
  <si>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</si>
  <si>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</si>
  <si>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</si>
  <si>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</si>
  <si>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</si>
  <si>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</si>
  <si>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</si>
  <si>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</si>
  <si>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</si>
  <si>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</si>
  <si>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</si>
  <si>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</si>
  <si>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</si>
  <si>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</si>
  <si>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</si>
  <si>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</si>
  <si>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</si>
  <si>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</si>
  <si>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</si>
  <si>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</si>
  <si>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</si>
  <si>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</si>
  <si>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</si>
  <si>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</si>
  <si>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</si>
  <si>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</si>
  <si>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</si>
  <si>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</si>
  <si>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</si>
  <si>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</si>
  <si>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</si>
  <si>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</si>
  <si>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</si>
  <si>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</si>
  <si>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</si>
  <si>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</si>
  <si>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</si>
  <si>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</si>
  <si>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</si>
  <si>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</si>
  <si>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</si>
  <si>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</si>
  <si>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</si>
  <si>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</si>
  <si>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</si>
  <si>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</si>
  <si>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</si>
  <si>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</si>
  <si>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</si>
  <si>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</si>
  <si>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</si>
  <si>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</si>
  <si>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</si>
  <si>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</si>
  <si>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</si>
  <si>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</si>
  <si>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</si>
  <si>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</si>
  <si>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</si>
  <si>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</si>
  <si>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</si>
  <si>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</si>
  <si>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</si>
  <si>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</si>
  <si>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</si>
  <si>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</si>
  <si>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</si>
  <si>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</si>
  <si>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</si>
  <si>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</si>
  <si>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</si>
  <si>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</si>
  <si>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</si>
  <si>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</si>
  <si>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</si>
  <si>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</si>
  <si>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</si>
  <si>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</si>
  <si>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</si>
  <si>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</si>
  <si>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</si>
  <si>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</si>
  <si>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</si>
  <si>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</si>
  <si>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</si>
  <si>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</si>
  <si>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</si>
  <si>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</si>
  <si>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</si>
  <si>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</si>
  <si>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</si>
  <si>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</si>
  <si>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</si>
  <si>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</si>
  <si>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</si>
  <si>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</si>
  <si>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</si>
  <si>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</si>
  <si>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</si>
  <si>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</si>
  <si>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</si>
  <si>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</si>
  <si>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</si>
  <si>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</si>
  <si>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</si>
  <si>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</si>
  <si>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</si>
  <si>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</si>
  <si>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</si>
  <si>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</si>
  <si>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</si>
  <si>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</si>
  <si>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</si>
  <si>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</si>
  <si>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</si>
  <si>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</si>
  <si>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</si>
  <si>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</si>
  <si>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</si>
  <si>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</si>
  <si>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</si>
  <si>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</si>
  <si>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</si>
  <si>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</si>
  <si>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</si>
  <si>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</si>
  <si>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</si>
  <si>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</si>
  <si>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</si>
  <si>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</si>
  <si>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</si>
  <si>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</si>
  <si>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</si>
  <si>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</si>
  <si>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</si>
  <si>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</si>
  <si>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</si>
  <si>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</si>
  <si>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</si>
  <si>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</si>
  <si>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</si>
  <si>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</si>
  <si>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</si>
  <si>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</si>
  <si>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</si>
  <si>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</si>
  <si>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</si>
  <si>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</si>
  <si>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</si>
  <si>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</si>
  <si>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</si>
  <si>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</si>
  <si>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</si>
  <si>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</si>
  <si>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</si>
  <si>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</si>
  <si>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</si>
  <si>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</si>
  <si>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</si>
  <si>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</si>
  <si>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</si>
  <si>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</si>
  <si>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</si>
  <si>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</si>
  <si>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</si>
  <si>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</si>
  <si>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</si>
  <si>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</si>
  <si>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</si>
  <si>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</si>
  <si>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</si>
  <si>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</si>
  <si>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</si>
  <si>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</si>
  <si>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</si>
  <si>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</si>
  <si>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</si>
  <si>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</si>
  <si>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</si>
  <si>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</si>
  <si>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</si>
  <si>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</si>
  <si>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</si>
  <si>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</si>
  <si>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</si>
  <si>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</si>
  <si>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</si>
  <si>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</si>
  <si>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</si>
  <si>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</si>
  <si>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</si>
  <si>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</si>
  <si>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</si>
  <si>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</si>
  <si>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</si>
  <si>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</si>
  <si>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</si>
  <si>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</si>
  <si>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</si>
  <si>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</si>
  <si>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</si>
  <si>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</si>
  <si>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</si>
  <si>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</si>
  <si>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</si>
  <si>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</si>
  <si>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</si>
  <si>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</si>
  <si>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</si>
  <si>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</si>
  <si>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</si>
  <si>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</si>
  <si>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</si>
  <si>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</si>
  <si>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</si>
  <si>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</si>
  <si>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</si>
  <si>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</si>
  <si>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</si>
  <si>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</si>
  <si>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</si>
  <si>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</si>
  <si>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</si>
  <si>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</si>
  <si>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</si>
  <si>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</si>
  <si>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</si>
  <si>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</si>
  <si>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</si>
  <si>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</si>
  <si>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</si>
  <si>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</si>
  <si>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</si>
  <si>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</si>
  <si>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</si>
  <si>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</si>
  <si>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</si>
  <si>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</si>
  <si>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</si>
  <si>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</si>
  <si>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</si>
  <si>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</si>
  <si>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</si>
  <si>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</si>
  <si>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</si>
  <si>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</si>
  <si>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</si>
  <si>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</si>
  <si>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</si>
  <si>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</si>
  <si>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</si>
  <si>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</si>
  <si>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</si>
  <si>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</si>
  <si>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</si>
  <si>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</si>
  <si>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</si>
  <si>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</si>
  <si>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</si>
  <si>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</si>
  <si>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</si>
  <si>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</si>
  <si>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</si>
  <si>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</si>
  <si>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</si>
  <si>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</si>
  <si>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</si>
  <si>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</si>
  <si>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</si>
  <si>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</si>
  <si>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</si>
  <si>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</si>
  <si>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</si>
  <si>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</si>
  <si>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</si>
  <si>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</si>
  <si>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</si>
  <si>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</si>
  <si>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</si>
  <si>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</si>
  <si>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</si>
  <si>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</si>
  <si>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</si>
  <si>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</si>
  <si>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</si>
  <si>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</si>
  <si>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</si>
  <si>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</si>
  <si>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</si>
  <si>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</si>
  <si>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</si>
  <si>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</si>
  <si>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</si>
  <si>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</si>
  <si>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</si>
  <si>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</si>
  <si>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</si>
  <si>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</si>
  <si>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</si>
  <si>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</si>
  <si>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</si>
  <si>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</si>
  <si>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</si>
  <si>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</si>
  <si>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</si>
  <si>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</si>
  <si>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</si>
  <si>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</si>
  <si>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</si>
  <si>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</si>
  <si>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</si>
  <si>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</si>
  <si>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</si>
  <si>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</si>
  <si>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</si>
  <si>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</si>
  <si>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</si>
  <si>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</si>
  <si>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</si>
  <si>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</si>
  <si>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</si>
  <si>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</si>
  <si>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</si>
  <si>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</si>
  <si>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</si>
  <si>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</si>
  <si>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</si>
  <si>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</si>
  <si>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</si>
  <si>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</si>
  <si>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</si>
  <si>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</si>
  <si>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</si>
  <si>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</si>
  <si>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</si>
  <si>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</si>
  <si>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</si>
  <si>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</si>
  <si>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</si>
  <si>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</si>
  <si>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</si>
  <si>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</si>
  <si>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</si>
  <si>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</si>
  <si>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</si>
  <si>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</si>
  <si>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</si>
  <si>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</si>
  <si>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</si>
  <si>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</si>
  <si>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</si>
  <si>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</si>
  <si>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</si>
  <si>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</si>
  <si>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</si>
  <si>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</si>
  <si>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</si>
  <si>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</si>
  <si>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</si>
  <si>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</si>
  <si>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</si>
  <si>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</si>
  <si>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</si>
  <si>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</si>
  <si>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</si>
  <si>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</si>
  <si>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</si>
  <si>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</si>
  <si>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</si>
  <si>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</si>
  <si>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</si>
  <si>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</si>
  <si>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</si>
  <si>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</si>
  <si>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</si>
  <si>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</si>
  <si>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</si>
  <si>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</si>
  <si>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</si>
  <si>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</si>
  <si>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</si>
  <si>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</si>
  <si>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</si>
  <si>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</si>
  <si>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</si>
  <si>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</si>
  <si>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</si>
  <si>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</si>
  <si>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</si>
  <si>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</si>
  <si>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</si>
  <si>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</si>
  <si>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</si>
  <si>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</si>
  <si>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</si>
  <si>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</si>
  <si>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</si>
  <si>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</si>
  <si>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</si>
  <si>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</si>
  <si>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</si>
  <si>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</si>
  <si>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</si>
  <si>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</si>
  <si>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</si>
  <si>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</si>
  <si>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</si>
  <si>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</si>
  <si>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</si>
  <si>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</si>
  <si>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</si>
  <si>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</si>
  <si>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</si>
  <si>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</si>
  <si>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</si>
  <si>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</si>
  <si>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</si>
  <si>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</si>
  <si>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</si>
  <si>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</si>
  <si>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</si>
  <si>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</si>
  <si>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</si>
  <si>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</si>
  <si>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</si>
  <si>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</si>
  <si>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</si>
  <si>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</si>
  <si>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</si>
  <si>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</si>
  <si>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</si>
  <si>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</si>
  <si>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</si>
  <si>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</si>
  <si>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</si>
  <si>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</si>
  <si>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</si>
  <si>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</si>
  <si>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</si>
  <si>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</si>
  <si>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</si>
  <si>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</si>
  <si>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</si>
  <si>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</si>
  <si>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</si>
  <si>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</si>
  <si>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</si>
  <si>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</si>
  <si>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</si>
  <si>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</si>
  <si>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</si>
  <si>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</si>
  <si>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</si>
  <si>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</si>
  <si>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</si>
  <si>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</si>
  <si>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</si>
  <si>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</si>
  <si>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</si>
  <si>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</si>
  <si>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</si>
  <si>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</si>
  <si>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</si>
  <si>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</si>
  <si>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</si>
  <si>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</si>
  <si>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</si>
  <si>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</si>
  <si>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</si>
  <si>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</si>
  <si>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</si>
  <si>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</si>
  <si>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</si>
  <si>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</si>
  <si>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</si>
  <si>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</si>
  <si>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</si>
  <si>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</si>
  <si>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</si>
  <si>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</si>
  <si>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</si>
  <si>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</si>
  <si>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</si>
  <si>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</si>
  <si>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</si>
  <si>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</si>
  <si>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</si>
  <si>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</si>
  <si>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</si>
  <si>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</si>
  <si>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</si>
  <si>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</si>
  <si>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</si>
  <si>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</si>
  <si>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</si>
  <si>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</si>
  <si>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</si>
  <si>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</si>
  <si>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</si>
  <si>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</si>
  <si>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</si>
  <si>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</si>
  <si>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</si>
  <si>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</si>
  <si>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</si>
  <si>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</si>
  <si>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</si>
  <si>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</si>
  <si>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</si>
  <si>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</si>
  <si>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</si>
  <si>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</si>
  <si>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</si>
  <si>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</si>
  <si>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</si>
  <si>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</si>
  <si>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</si>
  <si>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</si>
  <si>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</si>
  <si>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</si>
  <si>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</si>
  <si>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</si>
  <si>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</si>
  <si>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</si>
  <si>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</si>
  <si>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</si>
  <si>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</si>
  <si>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</si>
  <si>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</si>
  <si>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</si>
  <si>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</si>
  <si>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</si>
  <si>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</si>
  <si>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</si>
  <si>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</si>
  <si>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</si>
  <si>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</si>
  <si>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</si>
  <si>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</si>
  <si>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</si>
  <si>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</si>
  <si>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</si>
  <si>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</si>
  <si>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</si>
  <si>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</si>
  <si>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</si>
  <si>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</si>
  <si>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</si>
  <si>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</si>
  <si>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</si>
  <si>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</si>
  <si>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</si>
  <si>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</si>
  <si>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</si>
  <si>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</si>
  <si>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</si>
  <si>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</si>
  <si>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</si>
  <si>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</si>
  <si>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</si>
  <si>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</si>
  <si>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</si>
  <si>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</si>
  <si>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</si>
  <si>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</si>
  <si>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</si>
  <si>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</si>
  <si>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</si>
  <si>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</si>
  <si>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</si>
  <si>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</si>
  <si>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</si>
  <si>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</si>
  <si>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</si>
  <si>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</si>
  <si>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</si>
  <si>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</si>
  <si>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</si>
  <si>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</si>
  <si>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</si>
  <si>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</si>
  <si>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</si>
  <si>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</si>
  <si>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</si>
  <si>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</si>
  <si>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</si>
  <si>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</si>
  <si>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</si>
  <si>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</si>
  <si>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</si>
  <si>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</si>
  <si>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</si>
  <si>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</si>
  <si>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</si>
  <si>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</si>
  <si>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</si>
  <si>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</si>
  <si>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</si>
  <si>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</si>
  <si>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</si>
  <si>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</si>
  <si>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</si>
  <si>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</si>
  <si>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</si>
  <si>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</si>
  <si>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</si>
  <si>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</si>
  <si>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</si>
  <si>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</si>
  <si>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</si>
  <si>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</si>
  <si>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</si>
  <si>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</si>
  <si>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</si>
  <si>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</si>
  <si>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</si>
  <si>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</si>
  <si>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</si>
  <si>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</si>
  <si>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</si>
  <si>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</si>
  <si>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</si>
  <si>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</si>
  <si>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</si>
  <si>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</si>
  <si>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</si>
  <si>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</si>
  <si>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</si>
  <si>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</si>
  <si>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</si>
  <si>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</si>
  <si>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</si>
  <si>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</si>
  <si>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</si>
  <si>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</si>
  <si>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</si>
  <si>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</si>
  <si>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</si>
  <si>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</si>
  <si>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</si>
  <si>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</si>
  <si>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</si>
  <si>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</si>
  <si>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</si>
  <si>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</si>
  <si>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</si>
  <si>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</si>
  <si>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</si>
  <si>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</si>
  <si>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</si>
  <si>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</si>
  <si>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</si>
  <si>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</si>
  <si>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</si>
  <si>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</si>
  <si>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</si>
  <si>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</si>
  <si>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</si>
  <si>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</si>
  <si>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</si>
  <si>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</si>
  <si>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</si>
  <si>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</si>
  <si>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</si>
  <si>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</si>
  <si>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</si>
  <si>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</si>
  <si>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</si>
  <si>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</si>
  <si>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</si>
  <si>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</si>
  <si>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</si>
  <si>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</si>
  <si>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</si>
  <si>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</si>
  <si>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</si>
  <si>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</si>
  <si>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</si>
  <si>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</si>
  <si>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</si>
  <si>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</si>
  <si>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</si>
  <si>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</si>
  <si>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</si>
  <si>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</si>
  <si>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</si>
  <si>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</si>
  <si>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</si>
  <si>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</si>
  <si>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</si>
  <si>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</si>
  <si>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</si>
  <si>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</si>
  <si>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</si>
  <si>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</si>
  <si>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</si>
  <si>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</si>
  <si>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</si>
  <si>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</si>
  <si>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</si>
  <si>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</si>
  <si>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</si>
  <si>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</si>
  <si>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</si>
  <si>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</si>
  <si>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</si>
  <si>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</si>
  <si>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</si>
  <si>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</si>
  <si>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</si>
  <si>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</si>
  <si>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</si>
  <si>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</si>
  <si>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</si>
  <si>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</si>
  <si>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</si>
  <si>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</si>
  <si>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</si>
  <si>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</si>
  <si>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</si>
  <si>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</si>
  <si>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</si>
  <si>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</si>
  <si>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</si>
  <si>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</si>
  <si>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</si>
  <si>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</si>
  <si>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</si>
  <si>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</si>
  <si>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</si>
  <si>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</si>
  <si>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</si>
  <si>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</si>
  <si>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</si>
  <si>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</si>
  <si>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</si>
  <si>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</si>
  <si>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</si>
  <si>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</si>
  <si>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</si>
  <si>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</si>
  <si>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</si>
  <si>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</si>
  <si>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</si>
  <si>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</si>
  <si>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</si>
  <si>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</si>
  <si>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</si>
  <si>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</si>
  <si>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</si>
  <si>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</si>
  <si>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</si>
  <si>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</si>
  <si>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</si>
  <si>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</si>
  <si>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</si>
  <si>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</si>
  <si>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</si>
  <si>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</si>
  <si>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</si>
  <si>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</si>
  <si>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</si>
  <si>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</si>
  <si>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</si>
  <si>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</si>
  <si>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</si>
  <si>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</si>
  <si>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</si>
  <si>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</si>
  <si>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</si>
  <si>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</si>
  <si>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</si>
  <si>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</si>
  <si>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</si>
  <si>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</si>
  <si>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</si>
  <si>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</si>
  <si>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</si>
  <si>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</si>
  <si>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</si>
  <si>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</si>
  <si>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</si>
  <si>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</si>
  <si>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</si>
  <si>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</si>
  <si>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</si>
  <si>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</si>
  <si>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</si>
  <si>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</si>
  <si>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</si>
  <si>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</si>
  <si>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</si>
  <si>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</si>
  <si>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</si>
  <si>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</si>
  <si>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</si>
  <si>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</si>
  <si>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</si>
  <si>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</si>
  <si>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</si>
  <si>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</si>
  <si>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</si>
  <si>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</si>
  <si>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</si>
  <si>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</si>
  <si>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</si>
  <si>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</si>
  <si>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</si>
  <si>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</si>
  <si>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</si>
  <si>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</si>
  <si>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</si>
  <si>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</si>
  <si>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</si>
  <si>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</si>
  <si>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</si>
  <si>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</si>
  <si>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</si>
  <si>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</si>
  <si>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</si>
  <si>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</si>
  <si>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</si>
  <si>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</si>
  <si>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</si>
  <si>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</si>
  <si>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</si>
  <si>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</si>
  <si>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</si>
  <si>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</si>
  <si>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</si>
  <si>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</si>
  <si>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</si>
  <si>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</si>
  <si>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</si>
  <si>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</si>
  <si>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</si>
  <si>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</si>
  <si>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</si>
  <si>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</si>
  <si>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</si>
  <si>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</si>
  <si>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</si>
  <si>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</si>
  <si>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</si>
  <si>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</si>
  <si>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</si>
  <si>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</si>
  <si>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</si>
  <si>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</si>
  <si>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</si>
  <si>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</si>
  <si>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</si>
  <si>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</si>
  <si>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</si>
  <si>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</si>
  <si>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</si>
  <si>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</si>
  <si>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</si>
  <si>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</si>
  <si>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</si>
  <si>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</si>
  <si>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</si>
  <si>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</si>
  <si>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</si>
  <si>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</si>
  <si>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</si>
  <si>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</si>
  <si>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</si>
  <si>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</si>
  <si>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</si>
  <si>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</si>
  <si>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</si>
  <si>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</si>
  <si>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</si>
  <si>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</si>
  <si>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</si>
  <si>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</si>
  <si>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</si>
  <si>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</si>
  <si>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</si>
  <si>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</si>
  <si>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</si>
  <si>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</si>
  <si>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</si>
  <si>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</si>
  <si>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</si>
  <si>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</si>
  <si>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</si>
  <si>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</si>
  <si>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</si>
  <si>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</si>
  <si>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</si>
  <si>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</si>
  <si>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</si>
  <si>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</si>
  <si>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</si>
  <si>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</si>
  <si>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</si>
  <si>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</si>
  <si>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</si>
  <si>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</si>
  <si>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</si>
  <si>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</si>
  <si>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</si>
  <si>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</si>
  <si>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</si>
  <si>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</si>
  <si>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</si>
  <si>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</si>
  <si>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</si>
  <si>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</si>
  <si>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</si>
  <si>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</si>
  <si>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</si>
  <si>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</si>
  <si>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</si>
  <si>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</si>
  <si>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</si>
  <si>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</si>
  <si>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</si>
  <si>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</si>
  <si>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</si>
  <si>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</si>
  <si>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</si>
  <si>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</si>
  <si>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</si>
  <si>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</si>
  <si>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</si>
  <si>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</si>
  <si>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</si>
  <si>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</si>
  <si>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</si>
  <si>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</si>
  <si>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</si>
  <si>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</si>
  <si>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</si>
  <si>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</si>
  <si>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</si>
  <si>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</si>
  <si>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</si>
  <si>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</si>
  <si>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</si>
  <si>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</si>
  <si>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</si>
  <si>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</si>
  <si>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</si>
  <si>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</si>
  <si>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</si>
  <si>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</si>
  <si>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</si>
  <si>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</si>
  <si>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</si>
  <si>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</si>
  <si>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</si>
  <si>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</si>
  <si>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</si>
  <si>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</si>
  <si>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</si>
  <si>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</si>
  <si>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</si>
  <si>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</si>
  <si>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</si>
  <si>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</si>
  <si>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</si>
  <si>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</si>
  <si>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</si>
  <si>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</si>
  <si>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</si>
  <si>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</si>
  <si>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</si>
  <si>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</si>
  <si>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</si>
  <si>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</si>
  <si>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</si>
  <si>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</si>
  <si>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</si>
  <si>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</si>
  <si>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</si>
  <si>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</si>
  <si>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</si>
  <si>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</si>
  <si>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</si>
  <si>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</si>
  <si>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</si>
  <si>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</si>
  <si>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</si>
  <si>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</si>
  <si>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</si>
  <si>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</si>
  <si>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</si>
  <si>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</si>
  <si>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</si>
  <si>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</si>
  <si>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</si>
  <si>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</si>
  <si>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</si>
  <si>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</si>
  <si>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</si>
  <si>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</si>
  <si>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</si>
  <si>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</si>
  <si>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</si>
  <si>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</si>
  <si>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</si>
  <si>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</si>
  <si>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</si>
  <si>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</si>
  <si>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</si>
  <si>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</si>
  <si>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</si>
  <si>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</si>
  <si>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</si>
  <si>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</si>
  <si>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</si>
  <si>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</si>
  <si>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</si>
  <si>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</si>
  <si>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</si>
  <si>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</si>
  <si>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</si>
  <si>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</si>
  <si>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</si>
  <si>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</si>
  <si>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</si>
  <si>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</si>
  <si>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</si>
  <si>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</si>
  <si>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</si>
  <si>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</si>
  <si>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</si>
  <si>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</si>
  <si>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</si>
  <si>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</si>
  <si>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</si>
  <si>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</si>
  <si>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</si>
  <si>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</si>
  <si>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</si>
  <si>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</si>
  <si>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</si>
  <si>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</si>
  <si>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</si>
  <si>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</si>
  <si>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</si>
  <si>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</si>
  <si>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</si>
  <si>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</si>
  <si>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</si>
  <si>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</si>
  <si>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</si>
  <si>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</si>
  <si>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</si>
  <si>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</si>
  <si>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</si>
  <si>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</si>
  <si>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</si>
  <si>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</si>
  <si>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</si>
  <si>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</si>
  <si>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</si>
  <si>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</si>
  <si>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</si>
  <si>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</si>
  <si>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</si>
  <si>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</si>
  <si>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</si>
  <si>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</si>
  <si>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</si>
  <si>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</si>
  <si>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</si>
  <si>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</si>
  <si>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</si>
  <si>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</si>
  <si>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</si>
  <si>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</si>
  <si>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</si>
  <si>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</si>
  <si>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</si>
  <si>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</si>
  <si>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</si>
  <si>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</si>
  <si>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</si>
  <si>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</si>
  <si>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</si>
  <si>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</si>
  <si>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</si>
  <si>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</si>
  <si>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</si>
  <si>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</si>
  <si>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</si>
  <si>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</si>
  <si>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</si>
  <si>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</si>
  <si>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</si>
  <si>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</si>
  <si>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</si>
  <si>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</si>
  <si>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</si>
  <si>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</si>
  <si>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</si>
  <si>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</si>
  <si>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</si>
  <si>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</si>
  <si>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</si>
  <si>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</si>
  <si>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</si>
  <si>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</si>
  <si>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</si>
  <si>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</si>
  <si>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</si>
  <si>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</si>
  <si>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</si>
  <si>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</si>
  <si>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</si>
  <si>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</si>
  <si>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</si>
  <si>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</si>
  <si>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</si>
  <si>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</si>
  <si>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</si>
  <si>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</si>
  <si>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</si>
  <si>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</si>
  <si>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</si>
  <si>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</si>
  <si>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</si>
  <si>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</si>
  <si>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</si>
  <si>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</si>
  <si>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</si>
  <si>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</si>
  <si>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</si>
  <si>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</si>
  <si>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</si>
  <si>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</si>
  <si>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</si>
  <si>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</si>
  <si>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</si>
  <si>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</si>
  <si>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</si>
  <si>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</si>
  <si>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</si>
  <si>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</si>
  <si>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</si>
  <si>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</si>
  <si>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</si>
  <si>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</si>
  <si>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</si>
  <si>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</si>
  <si>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</si>
  <si>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</si>
  <si>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</si>
  <si>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</si>
  <si>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</si>
  <si>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</si>
  <si>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</si>
  <si>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</si>
  <si>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</si>
  <si>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</si>
  <si>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</si>
  <si>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</si>
  <si>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</si>
  <si>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</si>
  <si>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</si>
  <si>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</si>
  <si>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</si>
  <si>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</si>
  <si>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</si>
  <si>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</si>
  <si>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</si>
  <si>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</si>
  <si>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</si>
  <si>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</si>
  <si>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</si>
  <si>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</si>
  <si>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</si>
  <si>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</si>
  <si>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</si>
  <si>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</si>
  <si>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</si>
  <si>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</si>
  <si>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</si>
  <si>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</si>
  <si>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</si>
  <si>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</si>
  <si>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</si>
  <si>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</si>
  <si>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</si>
  <si>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</si>
  <si>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</si>
  <si>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</si>
  <si>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</si>
  <si>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</si>
  <si>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</si>
  <si>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</si>
  <si>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</si>
  <si>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</si>
  <si>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</si>
  <si>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</si>
  <si>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</si>
  <si>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</si>
  <si>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</si>
  <si>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</si>
  <si>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</si>
  <si>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</si>
  <si>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</si>
  <si>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</si>
  <si>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</si>
  <si>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</si>
  <si>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</si>
  <si>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</si>
  <si>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</si>
  <si>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</si>
  <si>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</si>
  <si>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</si>
  <si>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</si>
  <si>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</si>
  <si>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</si>
  <si>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</si>
  <si>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</si>
  <si>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</si>
  <si>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</si>
  <si>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</si>
  <si>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</si>
  <si>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</si>
  <si>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</si>
  <si>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</si>
  <si>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</si>
  <si>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</si>
  <si>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</si>
  <si>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</si>
  <si>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</si>
  <si>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</si>
  <si>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</si>
  <si>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</si>
  <si>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</si>
  <si>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</si>
  <si>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</si>
  <si>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</si>
  <si>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</si>
  <si>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</si>
  <si>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</si>
  <si>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</si>
  <si>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</si>
  <si>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</si>
  <si>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</si>
  <si>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</si>
  <si>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</si>
  <si>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</si>
  <si>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</si>
  <si>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</si>
  <si>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</si>
  <si>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</si>
  <si>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</si>
  <si>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</si>
  <si>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</si>
  <si>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</si>
  <si>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</si>
  <si>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</si>
  <si>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</si>
  <si>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</si>
  <si>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</si>
  <si>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</si>
  <si>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</si>
  <si>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</si>
  <si>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</si>
  <si>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</si>
  <si>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</si>
  <si>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</si>
  <si>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</si>
  <si>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</si>
  <si>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</si>
  <si>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</si>
  <si>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</si>
  <si>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</si>
  <si>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</si>
  <si>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</si>
  <si>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</si>
  <si>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</si>
  <si>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</si>
  <si>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</si>
  <si>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</si>
  <si>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</si>
  <si>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</si>
  <si>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</si>
  <si>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</si>
  <si>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</si>
  <si>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</si>
  <si>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</si>
  <si>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</si>
  <si>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</si>
  <si>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</si>
  <si>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</si>
  <si>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</si>
  <si>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</si>
  <si>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</si>
  <si>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</si>
  <si>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</si>
  <si>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</si>
  <si>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</si>
  <si>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</si>
  <si>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</si>
  <si>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</si>
  <si>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</si>
  <si>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</si>
  <si>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</si>
  <si>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</si>
  <si>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</si>
  <si>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</si>
  <si>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</si>
  <si>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</si>
  <si>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</si>
  <si>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</si>
  <si>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</si>
  <si>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</si>
  <si>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</si>
  <si>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</si>
  <si>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</si>
  <si>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</si>
  <si>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</si>
  <si>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</si>
  <si>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</si>
  <si>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</si>
  <si>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</si>
  <si>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</si>
  <si>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</si>
  <si>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</si>
  <si>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</si>
  <si>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</si>
  <si>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</si>
  <si>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</si>
  <si>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</si>
  <si>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</si>
  <si>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</si>
  <si>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</si>
  <si>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</si>
  <si>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</si>
  <si>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</si>
  <si>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</si>
  <si>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</si>
  <si>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</si>
  <si>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</si>
  <si>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</si>
  <si>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</si>
  <si>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</si>
  <si>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</si>
  <si>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</si>
  <si>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</si>
  <si>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</si>
  <si>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</si>
  <si>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</si>
  <si>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</si>
  <si>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</si>
  <si>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</si>
  <si>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</si>
  <si>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</si>
  <si>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</si>
  <si>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</si>
  <si>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</si>
  <si>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</si>
  <si>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</si>
  <si>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</si>
  <si>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</si>
  <si>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</si>
  <si>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</si>
  <si>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</si>
  <si>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</si>
  <si>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</si>
  <si>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</si>
  <si>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</si>
  <si>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</si>
  <si>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</si>
  <si>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</si>
  <si>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</si>
  <si>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</si>
  <si>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</si>
  <si>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</si>
  <si>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</si>
  <si>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</si>
  <si>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</si>
  <si>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</si>
  <si>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</si>
  <si>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</si>
  <si>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</si>
  <si>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</si>
  <si>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</si>
  <si>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</si>
  <si>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</si>
  <si>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</si>
  <si>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</si>
  <si>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</si>
  <si>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</si>
  <si>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</si>
  <si>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</si>
  <si>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</si>
  <si>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</si>
  <si>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</si>
  <si>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</si>
  <si>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</si>
  <si>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</si>
  <si>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</si>
  <si>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</si>
  <si>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</si>
  <si>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</si>
  <si>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</si>
  <si>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</si>
  <si>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</si>
  <si>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</si>
  <si>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</si>
  <si>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</si>
  <si>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</si>
  <si>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</si>
  <si>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</si>
  <si>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</si>
  <si>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</si>
  <si>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</si>
  <si>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</si>
  <si>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</si>
  <si>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</si>
  <si>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</si>
  <si>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</si>
  <si>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</si>
  <si>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</si>
  <si>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</si>
  <si>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</si>
  <si>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</si>
  <si>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</si>
  <si>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</si>
  <si>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</si>
  <si>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</si>
  <si>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</si>
  <si>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</si>
  <si>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</si>
  <si>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</si>
  <si>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</si>
  <si>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</si>
  <si>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</si>
  <si>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</si>
  <si>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</si>
  <si>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</si>
  <si>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</si>
  <si>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</si>
  <si>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</si>
  <si>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</si>
  <si>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</si>
  <si>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</si>
  <si>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</si>
  <si>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</si>
  <si>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</si>
  <si>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</si>
  <si>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</si>
  <si>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</si>
  <si>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</si>
  <si>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</si>
  <si>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</si>
  <si>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</si>
  <si>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</si>
  <si>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</si>
  <si>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</si>
  <si>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</si>
  <si>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</si>
  <si>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</si>
  <si>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</si>
  <si>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</si>
  <si>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</si>
  <si>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</si>
  <si>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</si>
  <si>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</si>
  <si>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</si>
  <si>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</si>
  <si>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</si>
  <si>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</si>
  <si>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</si>
  <si>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</si>
  <si>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</si>
  <si>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</si>
  <si>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</si>
  <si>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</si>
  <si>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</si>
  <si>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</si>
  <si>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</si>
  <si>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</si>
  <si>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</si>
  <si>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</si>
  <si>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</si>
  <si>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</si>
  <si>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</si>
  <si>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</si>
  <si>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</si>
  <si>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</si>
  <si>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</si>
  <si>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</si>
  <si>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</si>
  <si>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</si>
  <si>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</si>
  <si>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</si>
  <si>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</si>
  <si>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</si>
  <si>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</si>
  <si>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</si>
  <si>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</si>
  <si>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</si>
  <si>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</si>
  <si>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</si>
  <si>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</si>
  <si>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</si>
  <si>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</si>
  <si>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</si>
  <si>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</si>
  <si>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</si>
  <si>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</si>
  <si>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</si>
  <si>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</si>
  <si>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</si>
  <si>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</si>
  <si>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</si>
  <si>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</si>
  <si>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</si>
  <si>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</si>
  <si>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</si>
  <si>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</si>
  <si>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</si>
  <si>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</si>
  <si>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</si>
  <si>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</si>
  <si>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</si>
  <si>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</si>
  <si>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</si>
  <si>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</si>
  <si>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</si>
  <si>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</si>
  <si>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</si>
  <si>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</si>
  <si>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</si>
  <si>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</si>
  <si>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</si>
  <si>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</si>
  <si>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</si>
  <si>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</si>
  <si>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</si>
  <si>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</si>
  <si>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</si>
  <si>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</si>
  <si>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</si>
  <si>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</si>
  <si>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</si>
  <si>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</si>
  <si>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</si>
  <si>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</si>
  <si>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</si>
  <si>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</si>
  <si>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</si>
  <si>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</si>
  <si>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</si>
  <si>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</si>
  <si>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</si>
  <si>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</si>
  <si>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</si>
  <si>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</si>
  <si>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</si>
  <si>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</si>
  <si>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</si>
  <si>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</si>
  <si>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</si>
  <si>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</si>
  <si>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</si>
  <si>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</si>
  <si>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</si>
  <si>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</si>
  <si>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</si>
  <si>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</si>
  <si>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</si>
  <si>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</si>
  <si>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</si>
  <si>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</si>
  <si>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</si>
  <si>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</si>
  <si>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</si>
  <si>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</si>
  <si>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</si>
  <si>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</si>
  <si>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</si>
  <si>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</si>
  <si>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</si>
  <si>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</si>
  <si>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</si>
  <si>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</si>
  <si>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</si>
  <si>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</si>
  <si>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</si>
  <si>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</si>
  <si>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</si>
  <si>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</si>
  <si>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</si>
  <si>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</si>
  <si>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</si>
  <si>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</si>
  <si>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</si>
  <si>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</si>
  <si>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</si>
  <si>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</si>
  <si>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</si>
  <si>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</si>
  <si>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</si>
  <si>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</si>
  <si>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</si>
  <si>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</si>
  <si>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</si>
  <si>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</si>
  <si>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</si>
  <si>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</si>
  <si>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</si>
  <si>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</si>
  <si>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</si>
  <si>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</si>
  <si>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</si>
  <si>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</si>
  <si>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</si>
  <si>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</si>
  <si>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</si>
  <si>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</si>
  <si>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</si>
  <si>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</si>
  <si>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</si>
  <si>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</si>
  <si>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</si>
  <si>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</si>
  <si>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</si>
  <si>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</si>
  <si>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</si>
  <si>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</si>
  <si>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</si>
  <si>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</si>
  <si>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</si>
  <si>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</si>
  <si>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</si>
  <si>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</si>
  <si>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</si>
  <si>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</si>
  <si>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</si>
  <si>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</si>
  <si>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</si>
  <si>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</si>
  <si>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</si>
  <si>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</si>
  <si>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</si>
  <si>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</si>
  <si>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</si>
  <si>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</si>
  <si>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</si>
  <si>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</si>
  <si>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</si>
  <si>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</si>
  <si>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</si>
  <si>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</si>
  <si>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</si>
  <si>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</si>
  <si>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</si>
  <si>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</si>
  <si>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</si>
  <si>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</si>
  <si>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</si>
  <si>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</si>
  <si>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</si>
  <si>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</si>
  <si>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</si>
  <si>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</si>
  <si>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</si>
  <si>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</si>
  <si>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</si>
  <si>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</si>
  <si>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</si>
  <si>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</si>
  <si>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</si>
  <si>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</si>
  <si>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</si>
  <si>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</si>
  <si>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</si>
  <si>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</si>
  <si>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</si>
  <si>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</si>
  <si>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</si>
  <si>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</si>
  <si>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</si>
  <si>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</si>
  <si>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</si>
  <si>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</si>
  <si>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</si>
  <si>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</si>
  <si>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</si>
  <si>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</si>
  <si>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</si>
  <si>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</si>
  <si>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</si>
  <si>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</si>
  <si>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</si>
  <si>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</si>
  <si>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</si>
  <si>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</si>
  <si>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</si>
  <si>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</si>
  <si>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</si>
  <si>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</si>
  <si>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</si>
  <si>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</si>
  <si>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</si>
  <si>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</si>
  <si>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</si>
  <si>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</si>
  <si>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</si>
  <si>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</si>
  <si>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</si>
  <si>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</si>
  <si>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</si>
  <si>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</si>
  <si>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</si>
  <si>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</si>
  <si>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</si>
  <si>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</si>
  <si>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</si>
  <si>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</si>
  <si>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</si>
  <si>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</si>
  <si>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</si>
  <si>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</si>
  <si>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</si>
  <si>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</si>
  <si>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</si>
  <si>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</si>
  <si>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</si>
  <si>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</si>
  <si>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</si>
  <si>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</si>
  <si>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</si>
  <si>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</si>
  <si>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</si>
  <si>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</si>
  <si>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</si>
  <si>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</si>
  <si>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</si>
  <si>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</si>
  <si>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</si>
  <si>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</si>
  <si>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</si>
  <si>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</si>
  <si>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</si>
  <si>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</si>
  <si>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</si>
  <si>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</si>
  <si>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</si>
  <si>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</si>
  <si>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</si>
  <si>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</si>
  <si>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</si>
  <si>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</si>
  <si>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</si>
  <si>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</si>
  <si>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</si>
  <si>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</si>
  <si>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</si>
  <si>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</si>
  <si>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</si>
  <si>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</si>
  <si>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</si>
  <si>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</si>
  <si>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</si>
  <si>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</si>
  <si>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</si>
  <si>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</si>
  <si>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</si>
  <si>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</si>
  <si>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</si>
  <si>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</si>
  <si>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</si>
  <si>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</si>
  <si>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</si>
  <si>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</si>
  <si>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</si>
  <si>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</si>
  <si>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</si>
  <si>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</si>
  <si>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</si>
  <si>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</si>
  <si>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</si>
  <si>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</si>
  <si>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</si>
  <si>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</si>
  <si>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</si>
  <si>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</si>
  <si>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</si>
  <si>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</si>
  <si>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</si>
  <si>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</si>
  <si>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</si>
  <si>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</si>
  <si>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</si>
  <si>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</si>
  <si>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</si>
  <si>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</si>
  <si>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</si>
  <si>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</si>
  <si>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</si>
  <si>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</si>
  <si>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</si>
  <si>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</si>
  <si>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</si>
  <si>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</si>
  <si>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</si>
  <si>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</si>
  <si>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</si>
  <si>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</si>
  <si>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</si>
  <si>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</si>
  <si>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</si>
  <si>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</si>
  <si>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</si>
  <si>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</si>
  <si>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</si>
  <si>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</si>
  <si>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</si>
  <si>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</si>
  <si>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</si>
  <si>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</si>
  <si>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</si>
  <si>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</si>
  <si>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</si>
  <si>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</si>
  <si>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</si>
  <si>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</si>
  <si>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</si>
  <si>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</si>
  <si>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</si>
  <si>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</si>
  <si>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</si>
  <si>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</si>
  <si>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</si>
  <si>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</si>
  <si>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</si>
  <si>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</si>
  <si>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</si>
  <si>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</si>
  <si>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</si>
  <si>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</si>
  <si>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</si>
  <si>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</si>
  <si>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</si>
  <si>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</si>
  <si>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</si>
  <si>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</si>
  <si>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</si>
  <si>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</si>
  <si>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</si>
  <si>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</si>
  <si>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</si>
  <si>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</si>
  <si>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</si>
  <si>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</si>
  <si>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</si>
  <si>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</si>
  <si>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</si>
  <si>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</si>
  <si>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</si>
  <si>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</si>
  <si>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</si>
  <si>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</si>
  <si>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</si>
  <si>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</si>
  <si>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</si>
  <si>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</si>
  <si>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</si>
  <si>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</si>
  <si>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</si>
  <si>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</si>
  <si>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</si>
  <si>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</si>
  <si>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</si>
  <si>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</si>
  <si>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</si>
  <si>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</si>
  <si>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</si>
  <si>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</si>
  <si>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</si>
  <si>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</si>
  <si>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</si>
  <si>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</si>
  <si>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</si>
  <si>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</si>
  <si>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</si>
  <si>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</si>
  <si>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</si>
  <si>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</si>
  <si>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</si>
  <si>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</si>
  <si>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</si>
  <si>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</si>
  <si>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</si>
  <si>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</si>
  <si>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</si>
  <si>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</si>
  <si>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</si>
  <si>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</si>
  <si>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</si>
  <si>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</si>
  <si>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</si>
  <si>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</si>
  <si>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</si>
  <si>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</si>
  <si>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</si>
  <si>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</si>
  <si>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</si>
  <si>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</si>
  <si>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</si>
  <si>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</si>
  <si>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</si>
  <si>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</si>
  <si>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</si>
  <si>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</si>
  <si>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</si>
  <si>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</si>
  <si>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</si>
  <si>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</si>
  <si>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</si>
  <si>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</si>
  <si>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</si>
  <si>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</si>
  <si>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</si>
  <si>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</si>
  <si>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</si>
  <si>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</si>
  <si>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</si>
  <si>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</si>
  <si>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</si>
  <si>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</si>
  <si>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</si>
  <si>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</si>
  <si>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</si>
  <si>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</si>
  <si>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</si>
  <si>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</si>
  <si>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</si>
  <si>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</si>
  <si>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</si>
  <si>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</si>
  <si>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</si>
  <si>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</si>
  <si>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</si>
  <si>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</si>
  <si>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</si>
  <si>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</si>
  <si>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</si>
  <si>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</si>
  <si>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</si>
  <si>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</si>
  <si>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</si>
  <si>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</si>
  <si>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</si>
  <si>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</si>
  <si>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</si>
  <si>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</si>
  <si>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</si>
  <si>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</si>
  <si>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</si>
  <si>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</si>
  <si>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</si>
  <si>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</si>
  <si>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</si>
  <si>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</si>
  <si>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</si>
  <si>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</si>
  <si>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</si>
  <si>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</si>
  <si>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</si>
  <si>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</si>
  <si>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</si>
  <si>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</si>
  <si>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</si>
  <si>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</si>
  <si>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</si>
  <si>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</si>
  <si>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</si>
  <si>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</si>
  <si>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</si>
  <si>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</si>
  <si>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</si>
  <si>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</si>
  <si>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</si>
  <si>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</si>
  <si>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</si>
  <si>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</si>
  <si>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</si>
  <si>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</si>
  <si>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</si>
  <si>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</si>
  <si>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</si>
  <si>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</si>
  <si>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</si>
  <si>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</si>
  <si>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</si>
  <si>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</si>
  <si>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</si>
  <si>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</si>
  <si>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</si>
  <si>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</si>
  <si>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</si>
  <si>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</si>
  <si>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</si>
  <si>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</si>
  <si>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</si>
  <si>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</si>
  <si>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</si>
  <si>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</si>
  <si>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</si>
  <si>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</si>
  <si>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</si>
  <si>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</si>
  <si>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</si>
  <si>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</si>
  <si>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</si>
  <si>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</si>
  <si>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</si>
  <si>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</si>
  <si>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</si>
  <si>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</si>
  <si>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</si>
  <si>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</si>
  <si>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</si>
  <si>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</si>
  <si>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</si>
  <si>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</si>
  <si>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</si>
  <si>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</si>
  <si>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</si>
  <si>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</si>
  <si>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</si>
  <si>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</si>
  <si>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</si>
  <si>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</si>
  <si>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</si>
  <si>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</si>
  <si>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</si>
  <si>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</si>
  <si>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</si>
  <si>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</si>
  <si>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</si>
  <si>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</si>
  <si>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</si>
  <si>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</si>
  <si>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</si>
  <si>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</si>
  <si>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</si>
  <si>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</si>
  <si>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</si>
  <si>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</si>
  <si>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</si>
  <si>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</si>
  <si>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</si>
  <si>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</si>
  <si>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</si>
  <si>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</si>
  <si>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</si>
  <si>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</si>
  <si>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</si>
  <si>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</si>
  <si>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</si>
  <si>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</si>
  <si>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</si>
  <si>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</si>
  <si>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</si>
  <si>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</si>
  <si>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</si>
  <si>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</si>
  <si>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</si>
  <si>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</si>
  <si>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</si>
  <si>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</si>
  <si>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</si>
  <si>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</si>
  <si>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</si>
  <si>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</si>
  <si>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</si>
  <si>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</si>
  <si>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</si>
  <si>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</si>
  <si>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</si>
  <si>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</si>
  <si>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</si>
  <si>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</si>
  <si>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</si>
  <si>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</si>
  <si>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</si>
  <si>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</si>
  <si>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</si>
  <si>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</si>
  <si>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</si>
  <si>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</si>
  <si>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</si>
  <si>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</si>
  <si>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</si>
  <si>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</si>
  <si>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</si>
  <si>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</si>
  <si>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</si>
  <si>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</si>
  <si>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</si>
  <si>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</si>
  <si>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</si>
  <si>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</si>
  <si>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</si>
  <si>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</si>
  <si>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</si>
  <si>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</si>
  <si>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</si>
  <si>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</si>
  <si>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</si>
  <si>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</si>
  <si>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</si>
  <si>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</si>
  <si>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</si>
  <si>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</si>
  <si>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</si>
  <si>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</si>
  <si>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</si>
  <si>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</si>
  <si>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</si>
  <si>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</si>
  <si>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</si>
  <si>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</si>
  <si>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</si>
  <si>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</si>
  <si>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</si>
  <si>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</si>
  <si>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</si>
  <si>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</si>
  <si>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</si>
  <si>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</si>
  <si>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</si>
  <si>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</si>
  <si>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</si>
  <si>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</si>
  <si>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</si>
  <si>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</si>
  <si>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</si>
  <si>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</si>
  <si>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</si>
  <si>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</si>
  <si>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</si>
  <si>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</si>
  <si>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</si>
  <si>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</si>
  <si>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</si>
  <si>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</si>
  <si>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</si>
  <si>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</si>
  <si>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</si>
  <si>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</si>
  <si>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</si>
  <si>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</si>
  <si>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</si>
  <si>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</si>
  <si>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</si>
  <si>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</si>
  <si>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</si>
  <si>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</si>
  <si>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</si>
  <si>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</si>
  <si>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</si>
  <si>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</si>
  <si>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</si>
  <si>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</si>
  <si>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</si>
  <si>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</si>
  <si>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</si>
  <si>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</si>
  <si>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</si>
  <si>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</si>
  <si>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</si>
  <si>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</si>
  <si>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</si>
  <si>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</si>
  <si>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</si>
  <si>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</si>
  <si>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</si>
  <si>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</si>
  <si>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</si>
  <si>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</si>
  <si>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</si>
  <si>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</si>
  <si>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</si>
  <si>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</si>
  <si>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</si>
  <si>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</si>
  <si>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</si>
  <si>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</si>
  <si>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</si>
  <si>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</si>
  <si>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</si>
  <si>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</si>
  <si>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</si>
  <si>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</si>
  <si>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</si>
  <si>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</si>
  <si>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</si>
  <si>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</si>
  <si>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</si>
  <si>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</si>
  <si>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</si>
  <si>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</si>
  <si>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</si>
  <si>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</si>
  <si>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</si>
  <si>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</si>
  <si>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</si>
  <si>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</si>
  <si>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</si>
  <si>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</si>
  <si>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</si>
  <si>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</si>
  <si>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</si>
  <si>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</si>
  <si>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</si>
  <si>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</si>
  <si>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</si>
  <si>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</si>
  <si>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</si>
  <si>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</si>
  <si>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</si>
  <si>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</si>
  <si>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</si>
  <si>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</si>
  <si>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</si>
  <si>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</si>
  <si>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</si>
  <si>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</si>
  <si>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</si>
  <si>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</si>
  <si>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</si>
  <si>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</si>
  <si>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</si>
  <si>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</si>
  <si>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</si>
  <si>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</si>
  <si>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</si>
  <si>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</si>
  <si>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</si>
  <si>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</si>
  <si>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</si>
  <si>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</si>
  <si>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</si>
  <si>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</si>
  <si>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</si>
  <si>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</si>
  <si>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</si>
  <si>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</si>
  <si>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</si>
  <si>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</si>
  <si>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</si>
  <si>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</si>
  <si>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</si>
  <si>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</si>
  <si>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</si>
  <si>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</si>
  <si>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</si>
  <si>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</si>
  <si>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</si>
  <si>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</si>
  <si>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</si>
  <si>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</si>
  <si>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</si>
  <si>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</si>
  <si>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</si>
  <si>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</si>
  <si>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</si>
  <si>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</si>
  <si>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</si>
  <si>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</si>
  <si>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</si>
  <si>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</si>
  <si>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</si>
  <si>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</si>
  <si>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</si>
  <si>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</si>
  <si>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</si>
  <si>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</si>
  <si>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</si>
  <si>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</si>
  <si>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</si>
  <si>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</si>
  <si>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</si>
  <si>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</si>
  <si>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</si>
  <si>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</si>
  <si>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</si>
  <si>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</si>
  <si>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</si>
  <si>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</si>
  <si>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</si>
  <si>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</si>
  <si>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</si>
  <si>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</si>
  <si>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</si>
  <si>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</si>
  <si>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</si>
  <si>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</si>
  <si>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</si>
  <si>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</si>
  <si>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</si>
  <si>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</si>
  <si>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</si>
  <si>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</si>
  <si>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</si>
  <si>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</si>
  <si>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</si>
  <si>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</si>
  <si>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</si>
  <si>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</si>
  <si>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</si>
  <si>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</si>
  <si>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</si>
  <si>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</si>
  <si>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</si>
  <si>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</si>
  <si>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</si>
  <si>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</si>
  <si>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</si>
  <si>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</si>
  <si>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</si>
  <si>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</si>
  <si>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</si>
  <si>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</si>
  <si>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</si>
  <si>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</si>
  <si>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</si>
  <si>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</si>
  <si>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</si>
  <si>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</si>
  <si>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</si>
  <si>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</si>
  <si>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</si>
  <si>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</si>
  <si>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</si>
  <si>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</si>
  <si>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</si>
  <si>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</si>
  <si>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</si>
  <si>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</si>
  <si>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</si>
  <si>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</si>
  <si>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</si>
  <si>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</si>
  <si>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</si>
  <si>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</si>
  <si>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</si>
  <si>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</si>
  <si>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</si>
  <si>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</si>
  <si>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</si>
  <si>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</si>
  <si>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</si>
  <si>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</si>
  <si>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</si>
  <si>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</si>
  <si>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</si>
  <si>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</si>
  <si>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</si>
  <si>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</si>
  <si>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</si>
  <si>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</si>
  <si>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</si>
  <si>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</si>
  <si>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</si>
  <si>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</si>
  <si>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</si>
  <si>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</si>
  <si>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</si>
  <si>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</si>
  <si>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</si>
  <si>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</si>
  <si>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</si>
  <si>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</si>
  <si>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</si>
  <si>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</si>
  <si>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</si>
  <si>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</si>
  <si>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</si>
  <si>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</si>
  <si>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</si>
  <si>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</si>
  <si>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</si>
  <si>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</si>
  <si>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</si>
  <si>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</si>
  <si>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</si>
  <si>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</si>
  <si>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</si>
  <si>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</si>
  <si>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</si>
  <si>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</si>
  <si>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</si>
  <si>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</si>
  <si>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</si>
  <si>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</si>
  <si>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</si>
  <si>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</si>
  <si>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</si>
  <si>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</si>
  <si>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</si>
  <si>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</si>
  <si>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</si>
  <si>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</si>
  <si>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</si>
  <si>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</si>
  <si>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</si>
  <si>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</si>
  <si>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</si>
  <si>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</si>
  <si>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</si>
  <si>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</si>
  <si>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</si>
  <si>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</si>
  <si>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</si>
  <si>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</si>
  <si>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</si>
  <si>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</si>
  <si>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</si>
  <si>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</si>
  <si>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</si>
  <si>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</si>
  <si>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</si>
  <si>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</si>
  <si>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</si>
  <si>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</si>
  <si>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</si>
  <si>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</si>
  <si>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</si>
  <si>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</si>
  <si>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</si>
  <si>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</si>
  <si>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</si>
  <si>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</si>
  <si>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</si>
  <si>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</si>
  <si>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</si>
  <si>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</si>
  <si>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</si>
  <si>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</si>
  <si>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</si>
  <si>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</si>
  <si>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</si>
  <si>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</si>
  <si>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</si>
  <si>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</si>
  <si>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</si>
  <si>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</si>
  <si>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</si>
  <si>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</si>
  <si>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</si>
  <si>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</si>
  <si>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</si>
  <si>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</si>
  <si>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</si>
  <si>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</si>
  <si>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</si>
  <si>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</si>
  <si>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</si>
  <si>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</si>
  <si>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</si>
  <si>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</si>
  <si>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</si>
  <si>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</si>
  <si>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</si>
  <si>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</si>
  <si>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</si>
  <si>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</si>
  <si>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</si>
  <si>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</si>
  <si>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</si>
  <si>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</si>
  <si>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</si>
  <si>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</si>
  <si>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</si>
  <si>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</si>
  <si>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</si>
  <si>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</si>
  <si>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</si>
  <si>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</si>
  <si>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</si>
  <si>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</si>
  <si>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</si>
  <si>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</si>
  <si>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</si>
  <si>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</si>
  <si>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</si>
  <si>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</si>
  <si>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</si>
  <si>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</si>
  <si>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</si>
  <si>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</si>
  <si>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</si>
  <si>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</si>
  <si>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</si>
  <si>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</si>
  <si>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</si>
  <si>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</si>
  <si>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</si>
  <si>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</si>
  <si>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</si>
  <si>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</si>
  <si>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</si>
  <si>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</si>
  <si>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</si>
  <si>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</si>
  <si>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</si>
  <si>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</si>
  <si>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</si>
  <si>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</si>
  <si>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</si>
  <si>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</si>
  <si>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</si>
  <si>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</si>
  <si>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</si>
  <si>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</si>
  <si>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</si>
  <si>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</si>
  <si>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</si>
  <si>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</si>
  <si>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</si>
  <si>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</si>
  <si>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</si>
  <si>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</si>
  <si>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</si>
  <si>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</si>
  <si>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</si>
  <si>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</si>
  <si>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</si>
  <si>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</si>
  <si>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</si>
  <si>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</si>
  <si>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</si>
  <si>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</si>
  <si>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</si>
  <si>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</si>
  <si>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</si>
  <si>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</si>
  <si>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</si>
  <si>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</si>
  <si>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</si>
  <si>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</si>
  <si>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</si>
  <si>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</si>
  <si>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</si>
  <si>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</si>
  <si>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</si>
  <si>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</si>
  <si>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</si>
  <si>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</si>
  <si>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</si>
  <si>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</si>
  <si>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</si>
  <si>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</si>
  <si>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</si>
  <si>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</si>
  <si>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</si>
  <si>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</si>
  <si>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</si>
  <si>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</si>
  <si>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</si>
  <si>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</si>
  <si>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</si>
  <si>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</si>
  <si>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</si>
  <si>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</si>
  <si>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</si>
  <si>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</si>
  <si>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</si>
  <si>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</si>
  <si>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</si>
  <si>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</si>
  <si>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</si>
  <si>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</si>
  <si>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</si>
  <si>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</si>
  <si>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</si>
  <si>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</si>
  <si>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</si>
  <si>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</si>
  <si>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</si>
  <si>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</si>
  <si>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</si>
  <si>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</si>
  <si>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</si>
  <si>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</si>
  <si>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</si>
  <si>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</si>
  <si>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</si>
  <si>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</si>
  <si>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</si>
  <si>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</si>
  <si>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</si>
  <si>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</si>
  <si>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</si>
  <si>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</si>
  <si>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</si>
  <si>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</si>
  <si>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</si>
  <si>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</si>
  <si>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</si>
  <si>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</si>
  <si>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</si>
  <si>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</si>
  <si>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</si>
  <si>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</si>
  <si>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</si>
  <si>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</si>
  <si>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</si>
  <si>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</si>
  <si>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</si>
  <si>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</si>
  <si>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</si>
  <si>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</si>
  <si>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</si>
  <si>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</si>
  <si>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</si>
  <si>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</si>
  <si>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</si>
  <si>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</si>
  <si>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</si>
  <si>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</si>
  <si>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</si>
  <si>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</si>
  <si>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</si>
  <si>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</si>
  <si>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</si>
  <si>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</si>
  <si>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</si>
  <si>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</si>
  <si>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</si>
  <si>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</si>
  <si>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</si>
  <si>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</si>
  <si>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</si>
  <si>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</si>
  <si>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</si>
  <si>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</si>
  <si>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</si>
  <si>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</si>
  <si>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</si>
  <si>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</si>
  <si>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</si>
  <si>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</si>
  <si>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</si>
  <si>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</si>
  <si>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</si>
  <si>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</si>
  <si>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</si>
  <si>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</si>
  <si>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</si>
  <si>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</si>
  <si>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</si>
  <si>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</si>
  <si>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</si>
  <si>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</si>
  <si>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</si>
  <si>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</si>
  <si>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</si>
  <si>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</si>
  <si>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</si>
  <si>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</si>
  <si>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</si>
  <si>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</si>
  <si>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</si>
  <si>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</si>
  <si>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</si>
  <si>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</si>
  <si>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</si>
  <si>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</si>
  <si>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</si>
  <si>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</si>
  <si>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</si>
  <si>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</si>
  <si>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</si>
  <si>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</si>
  <si>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</si>
  <si>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</si>
  <si>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</si>
  <si>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</si>
  <si>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</si>
  <si>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</si>
  <si>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</si>
  <si>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</si>
  <si>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</si>
  <si>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</si>
  <si>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</si>
  <si>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</si>
  <si>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</si>
  <si>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</si>
  <si>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</si>
  <si>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</si>
  <si>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</si>
  <si>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</si>
  <si>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</si>
  <si>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</si>
  <si>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</si>
  <si>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</si>
  <si>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</si>
  <si>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</si>
  <si>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</si>
  <si>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</si>
  <si>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</si>
  <si>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</si>
  <si>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</si>
  <si>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</si>
  <si>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</si>
  <si>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</si>
  <si>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</si>
  <si>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</si>
  <si>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</si>
  <si>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</si>
  <si>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</si>
  <si>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</si>
  <si>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</si>
  <si>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</si>
  <si>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</si>
  <si>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</si>
  <si>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</si>
  <si>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</si>
  <si>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</si>
  <si>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</si>
  <si>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</si>
  <si>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</si>
  <si>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</si>
  <si>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</si>
  <si>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</si>
  <si>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</si>
  <si>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</si>
  <si>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</si>
  <si>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</si>
  <si>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</si>
  <si>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</si>
  <si>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</si>
  <si>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</si>
  <si>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</si>
  <si>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</si>
  <si>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</si>
  <si>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</si>
  <si>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</si>
  <si>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</si>
  <si>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</si>
  <si>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</si>
  <si>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</si>
  <si>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</si>
  <si>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</si>
  <si>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</si>
  <si>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</si>
  <si>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</si>
  <si>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</si>
  <si>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</si>
  <si>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</si>
  <si>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</si>
  <si>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</si>
  <si>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</si>
  <si>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</si>
  <si>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</si>
  <si>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</si>
  <si>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</si>
  <si>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</si>
  <si>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</si>
  <si>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</si>
  <si>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</si>
  <si>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</si>
  <si>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</si>
  <si>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</si>
  <si>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</si>
  <si>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</si>
  <si>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</si>
  <si>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</si>
  <si>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</si>
  <si>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</si>
  <si>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</si>
  <si>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</si>
  <si>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</si>
  <si>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</si>
  <si>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</si>
  <si>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</si>
  <si>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</si>
  <si>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</si>
  <si>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</si>
  <si>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</si>
  <si>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</si>
  <si>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</si>
  <si>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</si>
  <si>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</si>
  <si>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</si>
  <si>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</si>
  <si>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</si>
  <si>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</si>
  <si>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</si>
  <si>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</si>
  <si>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</si>
  <si>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</si>
  <si>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</si>
  <si>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</si>
  <si>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</si>
  <si>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</si>
  <si>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</si>
  <si>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</si>
  <si>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</si>
  <si>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</si>
  <si>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</si>
  <si>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</si>
  <si>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</si>
  <si>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</si>
  <si>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</si>
  <si>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</si>
  <si>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</si>
  <si>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</si>
  <si>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</si>
  <si>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</si>
  <si>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</si>
  <si>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</si>
  <si>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</si>
  <si>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</si>
  <si>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</si>
  <si>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</si>
  <si>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</si>
  <si>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</si>
  <si>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</si>
  <si>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</si>
  <si>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</si>
  <si>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</si>
  <si>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</si>
  <si>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</si>
  <si>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</si>
  <si>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</si>
  <si>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</si>
  <si>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</si>
  <si>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</si>
  <si>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</si>
  <si>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</si>
  <si>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</si>
  <si>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</si>
  <si>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</si>
  <si>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</si>
  <si>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</si>
  <si>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</si>
  <si>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</si>
  <si>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</si>
  <si>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</si>
  <si>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</si>
  <si>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</si>
  <si>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</si>
  <si>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</si>
  <si>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</si>
  <si>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</si>
  <si>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</si>
  <si>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</si>
  <si>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</si>
  <si>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</si>
  <si>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</si>
  <si>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</si>
  <si>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</si>
  <si>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</si>
  <si>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</si>
  <si>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</si>
  <si>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</si>
  <si>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</si>
  <si>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</si>
  <si>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</si>
  <si>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</si>
  <si>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</si>
  <si>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</si>
  <si>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</si>
  <si>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</si>
  <si>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</si>
  <si>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</si>
  <si>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</si>
  <si>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</si>
  <si>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</si>
  <si>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</si>
  <si>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</si>
  <si>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</si>
  <si>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</si>
  <si>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</si>
  <si>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</si>
  <si>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</si>
  <si>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</si>
  <si>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</si>
  <si>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</si>
  <si>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</si>
  <si>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</si>
  <si>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</si>
  <si>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</si>
  <si>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</si>
  <si>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</si>
  <si>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</si>
  <si>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</si>
  <si>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</si>
  <si>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</si>
  <si>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</si>
  <si>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</si>
  <si>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</si>
  <si>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</si>
  <si>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</si>
  <si>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</si>
  <si>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</si>
  <si>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</si>
  <si>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</si>
  <si>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</si>
  <si>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</si>
  <si>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</si>
  <si>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</si>
  <si>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</si>
  <si>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</si>
  <si>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</si>
  <si>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</si>
  <si>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</si>
  <si>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</si>
  <si>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</si>
  <si>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</si>
  <si>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</si>
  <si>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</si>
  <si>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</si>
  <si>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</si>
  <si>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</si>
  <si>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</si>
  <si>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</si>
  <si>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</si>
  <si>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</si>
  <si>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</si>
  <si>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</si>
  <si>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</si>
  <si>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</si>
  <si>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</si>
  <si>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</si>
  <si>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</si>
  <si>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</si>
  <si>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</si>
  <si>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</si>
  <si>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</si>
  <si>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</si>
  <si>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</si>
  <si>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</si>
  <si>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</si>
  <si>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</si>
  <si>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</si>
  <si>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</si>
  <si>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</si>
  <si>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</si>
  <si>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</si>
  <si>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</si>
  <si>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</si>
  <si>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</si>
  <si>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</si>
  <si>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</si>
  <si>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</si>
  <si>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</si>
  <si>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</si>
  <si>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</si>
  <si>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</si>
  <si>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</si>
  <si>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</si>
  <si>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</si>
  <si>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</si>
  <si>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</si>
  <si>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</si>
  <si>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</si>
  <si>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</si>
  <si>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</si>
  <si>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</si>
  <si>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</si>
  <si>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</si>
  <si>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</si>
  <si>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</si>
  <si>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</si>
  <si>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</si>
  <si>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</si>
  <si>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</si>
  <si>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</si>
  <si>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</si>
  <si>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</si>
  <si>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</si>
  <si>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</si>
  <si>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</si>
  <si>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</si>
  <si>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</si>
  <si>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</si>
  <si>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</si>
  <si>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</si>
  <si>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</si>
  <si>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</si>
  <si>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</si>
  <si>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</si>
  <si>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</si>
  <si>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</si>
  <si>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</si>
  <si>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</si>
  <si>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</si>
  <si>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</si>
  <si>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</si>
  <si>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</si>
  <si>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</si>
  <si>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</si>
  <si>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</si>
  <si>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</si>
  <si>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</si>
  <si>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</si>
  <si>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</si>
  <si>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</si>
  <si>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</si>
  <si>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</si>
  <si>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</si>
  <si>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</si>
  <si>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</si>
  <si>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</si>
  <si>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</si>
  <si>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</si>
  <si>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</si>
  <si>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</si>
  <si>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</si>
  <si>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</si>
  <si>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</si>
  <si>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</si>
  <si>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</si>
  <si>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</si>
  <si>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</si>
  <si>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</si>
  <si>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</si>
  <si>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</si>
  <si>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</si>
  <si>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</si>
  <si>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</si>
  <si>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</si>
  <si>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</si>
  <si>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</si>
  <si>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</si>
  <si>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</si>
  <si>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</si>
  <si>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</si>
  <si>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</si>
  <si>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</si>
  <si>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</si>
  <si>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</si>
  <si>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</si>
  <si>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</si>
  <si>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</si>
  <si>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</si>
  <si>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</si>
  <si>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</si>
  <si>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</si>
  <si>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</si>
  <si>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</si>
  <si>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</si>
  <si>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</si>
  <si>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</si>
  <si>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</si>
  <si>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</si>
  <si>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</si>
  <si>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</si>
  <si>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</si>
  <si>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</si>
  <si>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</si>
  <si>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</si>
  <si>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</si>
  <si>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</si>
  <si>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</si>
  <si>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</si>
  <si>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</si>
  <si>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</si>
  <si>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</si>
  <si>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</si>
  <si>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</si>
  <si>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</si>
  <si>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</si>
  <si>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</si>
  <si>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</si>
  <si>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</si>
  <si>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</si>
  <si>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</si>
  <si>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</si>
  <si>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</si>
  <si>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</si>
  <si>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</si>
  <si>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</si>
  <si>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</si>
  <si>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</si>
  <si>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</si>
  <si>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</si>
  <si>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</si>
  <si>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</si>
  <si>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</si>
  <si>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</si>
  <si>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</si>
  <si>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</si>
  <si>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</si>
  <si>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</si>
  <si>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</si>
  <si>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</si>
  <si>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</si>
  <si>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</si>
  <si>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</si>
  <si>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</si>
  <si>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</si>
  <si>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</si>
  <si>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</si>
  <si>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</si>
  <si>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</si>
  <si>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</si>
  <si>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</si>
  <si>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</si>
  <si>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</si>
  <si>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</si>
  <si>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</si>
  <si>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</si>
  <si>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</si>
  <si>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</si>
  <si>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</si>
  <si>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</si>
  <si>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</si>
  <si>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</si>
  <si>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</si>
  <si>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</si>
  <si>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</si>
  <si>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</si>
  <si>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</si>
  <si>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</si>
  <si>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</si>
  <si>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</si>
  <si>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</si>
  <si>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</si>
  <si>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</si>
  <si>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</si>
  <si>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</si>
  <si>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</si>
  <si>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</si>
  <si>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</si>
  <si>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</si>
  <si>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</si>
  <si>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</si>
  <si>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</si>
  <si>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</si>
  <si>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</si>
  <si>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</si>
  <si>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</si>
  <si>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</si>
  <si>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</si>
  <si>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</si>
  <si>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</si>
  <si>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</si>
  <si>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</si>
  <si>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</si>
  <si>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</si>
  <si>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</si>
  <si>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</si>
  <si>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</si>
  <si>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</si>
  <si>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</si>
  <si>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</si>
  <si>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</si>
  <si>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</si>
  <si>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</si>
  <si>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</si>
  <si>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</si>
  <si>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</si>
  <si>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</si>
  <si>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</si>
  <si>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</si>
  <si>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</si>
  <si>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</si>
  <si>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</si>
  <si>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</si>
  <si>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</si>
  <si>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</si>
  <si>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</si>
  <si>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</si>
  <si>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</si>
  <si>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</si>
  <si>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</si>
  <si>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</si>
  <si>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</si>
  <si>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</si>
  <si>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</si>
  <si>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</si>
  <si>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</si>
  <si>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</si>
  <si>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</si>
  <si>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</si>
  <si>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</si>
  <si>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</si>
  <si>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</si>
  <si>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</si>
  <si>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</si>
  <si>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</si>
  <si>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</si>
  <si>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</si>
  <si>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</si>
  <si>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</si>
  <si>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</si>
  <si>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</si>
  <si>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</si>
  <si>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</si>
  <si>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</si>
  <si>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</si>
  <si>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</si>
  <si>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</si>
  <si>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</si>
  <si>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</si>
  <si>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</si>
  <si>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</si>
  <si>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</si>
  <si>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</si>
  <si>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</si>
  <si>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</si>
  <si>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</si>
  <si>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</si>
  <si>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</si>
  <si>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</si>
  <si>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</si>
  <si>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</si>
  <si>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</si>
  <si>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</si>
  <si>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</si>
  <si>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</si>
  <si>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</si>
  <si>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</si>
  <si>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</si>
  <si>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</si>
  <si>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</si>
  <si>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</si>
  <si>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</si>
  <si>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</si>
  <si>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</si>
  <si>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</si>
  <si>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</si>
  <si>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</si>
  <si>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</si>
  <si>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</si>
  <si>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</si>
  <si>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</si>
  <si>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</si>
  <si>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</si>
  <si>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</si>
  <si>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</si>
  <si>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</si>
  <si>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</si>
  <si>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</si>
  <si>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</si>
  <si>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</si>
  <si>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</si>
  <si>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</si>
  <si>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</si>
  <si>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</si>
  <si>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</si>
  <si>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</si>
  <si>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</si>
  <si>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</si>
  <si>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</si>
  <si>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</si>
  <si>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</si>
  <si>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</si>
  <si>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</si>
  <si>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</si>
  <si>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</si>
  <si>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</si>
  <si>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</si>
  <si>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</si>
  <si>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</si>
  <si>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</si>
  <si>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</si>
  <si>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</si>
  <si>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</si>
  <si>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</si>
  <si>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</si>
  <si>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</si>
  <si>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</si>
  <si>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</si>
  <si>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</si>
  <si>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</si>
  <si>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</si>
  <si>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</si>
  <si>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</si>
  <si>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</si>
  <si>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</si>
  <si>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</si>
  <si>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</si>
  <si>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</si>
  <si>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</si>
  <si>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</si>
  <si>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</si>
  <si>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</si>
  <si>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</si>
  <si>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</si>
  <si>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</si>
  <si>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</si>
  <si>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</si>
  <si>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</si>
  <si>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</si>
  <si>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</si>
  <si>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</si>
  <si>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</si>
  <si>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</si>
  <si>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</si>
  <si>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</si>
  <si>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</si>
  <si>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</si>
  <si>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</si>
  <si>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</si>
  <si>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</si>
  <si>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</si>
  <si>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</si>
  <si>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</si>
  <si>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</si>
  <si>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</si>
  <si>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</si>
  <si>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</si>
  <si>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</si>
  <si>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</si>
  <si>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</si>
  <si>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</si>
  <si>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</si>
  <si>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</si>
  <si>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</si>
  <si>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</si>
  <si>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</si>
  <si>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</si>
  <si>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</si>
  <si>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</si>
  <si>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</si>
  <si>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</si>
  <si>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</si>
  <si>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</si>
  <si>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</si>
  <si>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</si>
  <si>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</si>
  <si>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</si>
  <si>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</si>
  <si>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</si>
  <si>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</si>
  <si>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</si>
  <si>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</si>
  <si>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</si>
  <si>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</si>
  <si>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</si>
  <si>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</si>
  <si>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</si>
  <si>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</si>
  <si>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</si>
  <si>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</si>
  <si>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</si>
  <si>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</si>
  <si>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</si>
  <si>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</si>
  <si>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</si>
  <si>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</si>
  <si>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</si>
  <si>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</si>
  <si>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</si>
  <si>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</si>
  <si>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</si>
  <si>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</si>
  <si>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</si>
  <si>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</si>
  <si>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</si>
  <si>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</si>
  <si>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</si>
  <si>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</si>
  <si>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</si>
  <si>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</si>
  <si>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</si>
  <si>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</si>
  <si>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</si>
  <si>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</si>
  <si>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</si>
  <si>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</si>
  <si>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</si>
  <si>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</si>
  <si>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</si>
  <si>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</si>
  <si>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</si>
  <si>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</si>
  <si>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</si>
  <si>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</si>
  <si>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</si>
  <si>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</si>
  <si>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</si>
  <si>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</si>
  <si>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</si>
  <si>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</si>
  <si>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</si>
  <si>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</si>
  <si>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</si>
  <si>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</si>
  <si>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</si>
  <si>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</si>
  <si>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</si>
  <si>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</si>
  <si>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</si>
  <si>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</si>
  <si>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</si>
  <si>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</si>
  <si>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</si>
  <si>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</si>
  <si>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</si>
  <si>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</si>
  <si>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</si>
  <si>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</si>
  <si>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</si>
  <si>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</si>
  <si>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</si>
  <si>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</si>
  <si>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</si>
  <si>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</si>
  <si>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</si>
  <si>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</si>
  <si>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</si>
  <si>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</si>
  <si>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</si>
  <si>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</si>
  <si>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</si>
  <si>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</si>
  <si>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</si>
  <si>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</si>
  <si>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</si>
  <si>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</si>
  <si>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</si>
  <si>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</si>
  <si>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</si>
  <si>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</si>
  <si>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</si>
  <si>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</si>
  <si>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</si>
  <si>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</si>
  <si>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</si>
  <si>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</si>
  <si>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</si>
  <si>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</si>
  <si>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</si>
  <si>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</si>
  <si>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</si>
  <si>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</si>
  <si>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</si>
  <si>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</si>
  <si>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</si>
  <si>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</si>
  <si>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</si>
  <si>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</si>
  <si>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</si>
  <si>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</si>
  <si>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</si>
  <si>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</si>
  <si>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</si>
  <si>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</si>
  <si>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</si>
  <si>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</si>
  <si>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</si>
  <si>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</si>
  <si>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</si>
  <si>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</si>
  <si>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</si>
  <si>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</si>
  <si>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</si>
  <si>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</si>
  <si>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</si>
  <si>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</si>
  <si>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</si>
  <si>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</si>
  <si>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</si>
  <si>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</si>
  <si>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</si>
  <si>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</si>
  <si>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</si>
  <si>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</si>
  <si>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</si>
  <si>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</si>
  <si>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</si>
  <si>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</si>
  <si>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</si>
  <si>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</si>
  <si>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</si>
  <si>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</si>
  <si>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</si>
  <si>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</si>
  <si>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</si>
  <si>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</si>
  <si>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</si>
  <si>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</si>
  <si>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</si>
  <si>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</si>
  <si>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</si>
  <si>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</si>
  <si>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</si>
  <si>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</si>
  <si>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</si>
  <si>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</si>
  <si>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</si>
  <si>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</si>
  <si>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</si>
  <si>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</si>
  <si>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</si>
  <si>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</si>
  <si>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</si>
  <si>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</si>
  <si>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</si>
  <si>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</si>
  <si>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</si>
  <si>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</si>
  <si>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</si>
  <si>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</si>
  <si>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</si>
  <si>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</si>
  <si>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</si>
  <si>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</si>
  <si>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</si>
  <si>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</si>
  <si>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</si>
  <si>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</si>
  <si>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</si>
  <si>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</si>
  <si>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</si>
  <si>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</si>
  <si>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</si>
  <si>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</si>
  <si>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</si>
  <si>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</si>
  <si>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</si>
  <si>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</si>
  <si>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</si>
  <si>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</si>
  <si>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</si>
  <si>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</si>
  <si>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</si>
  <si>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</si>
  <si>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</si>
  <si>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</si>
  <si>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</si>
  <si>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</si>
  <si>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</si>
  <si>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</si>
  <si>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</si>
  <si>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</si>
  <si>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</si>
  <si>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</si>
  <si>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</si>
  <si>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</si>
  <si>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</si>
  <si>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</si>
  <si>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</si>
  <si>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</si>
  <si>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</si>
  <si>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</si>
  <si>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</si>
  <si>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</si>
  <si>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</si>
  <si>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</si>
  <si>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</si>
  <si>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</si>
  <si>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</si>
  <si>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</si>
  <si>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</si>
  <si>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</si>
  <si>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</si>
  <si>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</si>
  <si>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</si>
  <si>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</si>
  <si>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</si>
  <si>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</si>
  <si>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</si>
  <si>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</si>
  <si>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</si>
  <si>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</si>
  <si>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</si>
  <si>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</si>
  <si>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</si>
  <si>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</si>
  <si>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</si>
  <si>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</si>
  <si>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</si>
  <si>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</si>
  <si>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</si>
  <si>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</si>
  <si>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</si>
  <si>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</si>
  <si>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</si>
  <si>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</si>
  <si>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</si>
  <si>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</si>
  <si>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</si>
  <si>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</si>
  <si>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</si>
  <si>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</si>
  <si>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</si>
  <si>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</si>
  <si>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</si>
  <si>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</si>
  <si>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</si>
  <si>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</si>
  <si>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</si>
  <si>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</si>
  <si>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</si>
  <si>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</si>
  <si>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</si>
  <si>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</si>
  <si>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</si>
  <si>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</si>
  <si>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</si>
  <si>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</si>
  <si>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</si>
  <si>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</si>
  <si>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</si>
  <si>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</si>
  <si>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</si>
  <si>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</si>
  <si>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</si>
  <si>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</si>
  <si>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</si>
  <si>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</si>
  <si>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</si>
  <si>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</si>
  <si>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</si>
  <si>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</si>
  <si>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</si>
  <si>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</si>
  <si>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</si>
  <si>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</si>
  <si>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</si>
  <si>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</si>
  <si>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</si>
  <si>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</si>
  <si>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</si>
  <si>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</si>
  <si>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</si>
  <si>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</si>
  <si>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</si>
  <si>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</si>
  <si>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</si>
  <si>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</si>
  <si>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</si>
  <si>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</si>
  <si>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</si>
  <si>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</si>
  <si>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</si>
  <si>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</si>
  <si>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</si>
  <si>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</si>
  <si>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</si>
  <si>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</si>
  <si>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</si>
  <si>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</si>
  <si>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</si>
  <si>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</si>
  <si>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</si>
  <si>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</si>
  <si>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</si>
  <si>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</si>
  <si>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</si>
  <si>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</si>
  <si>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</si>
  <si>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</si>
  <si>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</si>
  <si>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</si>
  <si>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</si>
  <si>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</si>
  <si>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</si>
  <si>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</si>
  <si>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</si>
  <si>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</si>
  <si>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</si>
  <si>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</si>
  <si>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</si>
  <si>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</si>
  <si>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</si>
  <si>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</si>
  <si>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</si>
  <si>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</si>
  <si>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</si>
  <si>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</si>
  <si>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</si>
  <si>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</si>
  <si>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</si>
  <si>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</si>
  <si>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</si>
  <si>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</si>
  <si>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</si>
  <si>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</si>
  <si>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</si>
  <si>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</si>
  <si>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</si>
  <si>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</si>
  <si>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</si>
  <si>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</si>
  <si>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</si>
  <si>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</si>
  <si>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</si>
  <si>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</si>
  <si>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</si>
  <si>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</si>
  <si>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</si>
  <si>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</si>
  <si>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</si>
  <si>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</si>
  <si>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</si>
  <si>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</si>
  <si>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</si>
  <si>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</si>
  <si>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</si>
  <si>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</si>
  <si>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</si>
  <si>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</si>
  <si>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</si>
  <si>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</si>
  <si>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</si>
  <si>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</si>
  <si>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</si>
  <si>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</si>
  <si>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</si>
  <si>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</si>
  <si>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</si>
  <si>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</si>
  <si>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</si>
  <si>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</si>
  <si>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</si>
  <si>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</si>
  <si>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</si>
  <si>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</si>
  <si>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</si>
  <si>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</si>
  <si>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</si>
  <si>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</si>
  <si>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</si>
  <si>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</si>
  <si>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</si>
  <si>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</si>
  <si>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</si>
  <si>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</si>
  <si>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</si>
  <si>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</si>
  <si>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</si>
  <si>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</si>
  <si>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</si>
  <si>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</si>
  <si>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</si>
  <si>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</si>
  <si>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</si>
  <si>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</si>
  <si>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</si>
  <si>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</si>
  <si>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</si>
  <si>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</si>
  <si>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</si>
  <si>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</si>
  <si>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</si>
  <si>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</si>
  <si>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</si>
  <si>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</si>
  <si>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</si>
  <si>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</si>
  <si>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</si>
  <si>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</si>
  <si>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</si>
  <si>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</si>
  <si>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</si>
  <si>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</si>
  <si>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</si>
  <si>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</si>
  <si>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</si>
  <si>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</si>
  <si>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</si>
  <si>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</si>
  <si>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</si>
  <si>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</si>
  <si>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</si>
  <si>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</si>
  <si>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</si>
  <si>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</si>
  <si>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</si>
  <si>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</si>
  <si>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</si>
  <si>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</si>
  <si>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</si>
  <si>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</si>
  <si>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</si>
  <si>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</si>
  <si>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</si>
  <si>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</si>
  <si>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</si>
  <si>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</si>
  <si>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</si>
  <si>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</si>
  <si>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</si>
  <si>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</si>
  <si>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</si>
  <si>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</si>
  <si>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</si>
  <si>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</si>
  <si>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</si>
  <si>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</si>
  <si>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</si>
  <si>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</si>
  <si>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</si>
  <si>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</si>
  <si>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</si>
  <si>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</si>
  <si>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</si>
  <si>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</si>
  <si>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</si>
  <si>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</si>
  <si>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</si>
  <si>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</si>
  <si>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</si>
  <si>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</si>
  <si>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</si>
  <si>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</si>
  <si>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</si>
  <si>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</si>
  <si>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</si>
  <si>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</si>
  <si>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</si>
  <si>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</si>
  <si>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</si>
  <si>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</si>
  <si>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</si>
  <si>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</si>
  <si>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</si>
  <si>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</si>
  <si>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</si>
  <si>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</si>
  <si>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</si>
  <si>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</si>
  <si>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</si>
  <si>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</si>
  <si>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</si>
  <si>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</si>
  <si>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</si>
  <si>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</si>
  <si>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</si>
  <si>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</si>
  <si>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</si>
  <si>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</si>
  <si>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</si>
  <si>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</si>
  <si>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</si>
  <si>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</si>
  <si>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</si>
  <si>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</si>
  <si>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</si>
  <si>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</si>
  <si>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</si>
  <si>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</si>
  <si>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</si>
  <si>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</si>
  <si>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</si>
  <si>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</si>
  <si>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</si>
  <si>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</si>
  <si>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</si>
  <si>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</si>
  <si>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</si>
  <si>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</si>
  <si>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</si>
  <si>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</si>
  <si>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</si>
  <si>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</si>
  <si>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</si>
  <si>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</si>
  <si>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</si>
  <si>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</si>
  <si>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</si>
  <si>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</si>
  <si>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</si>
  <si>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</si>
  <si>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</si>
  <si>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</si>
  <si>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</si>
  <si>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</si>
  <si>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</si>
  <si>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</si>
  <si>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</si>
  <si>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</si>
  <si>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</si>
  <si>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</si>
  <si>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</si>
  <si>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</si>
  <si>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</si>
  <si>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</si>
  <si>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</si>
  <si>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</si>
  <si>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</si>
  <si>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</si>
  <si>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</si>
  <si>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</si>
  <si>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</si>
  <si>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</si>
  <si>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</si>
  <si>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</si>
  <si>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</si>
  <si>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</si>
  <si>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</si>
  <si>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</si>
  <si>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</si>
  <si>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</si>
  <si>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</si>
  <si>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</si>
  <si>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</si>
  <si>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</si>
  <si>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</si>
  <si>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</si>
  <si>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</si>
  <si>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</si>
  <si>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</si>
  <si>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</si>
  <si>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</si>
  <si>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</si>
  <si>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</si>
  <si>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</si>
  <si>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</si>
  <si>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</si>
  <si>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</si>
  <si>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</si>
  <si>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</si>
  <si>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</si>
  <si>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</si>
  <si>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</si>
  <si>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</si>
  <si>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</si>
  <si>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</si>
  <si>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</si>
  <si>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</si>
  <si>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</si>
  <si>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</si>
  <si>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</si>
  <si>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</si>
  <si>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</si>
  <si>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</si>
  <si>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</si>
  <si>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</si>
  <si>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</si>
  <si>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</si>
  <si>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</si>
  <si>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</si>
  <si>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</si>
  <si>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</si>
  <si>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</si>
  <si>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</si>
  <si>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</si>
  <si>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</si>
  <si>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</si>
  <si>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</si>
  <si>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</si>
  <si>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</si>
  <si>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</si>
  <si>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</si>
  <si>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</si>
  <si>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</si>
  <si>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</si>
  <si>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</si>
  <si>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</si>
  <si>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</si>
  <si>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</si>
  <si>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</si>
  <si>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</si>
  <si>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</si>
  <si>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</si>
  <si>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</si>
  <si>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</si>
  <si>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</si>
  <si>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</si>
  <si>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</si>
  <si>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</si>
  <si>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</si>
  <si>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</si>
  <si>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</si>
  <si>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</si>
  <si>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</si>
  <si>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</si>
  <si>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</si>
  <si>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</si>
  <si>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</si>
  <si>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</si>
  <si>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</si>
  <si>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</si>
  <si>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</si>
  <si>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</si>
  <si>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</si>
  <si>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</si>
  <si>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</si>
  <si>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</si>
  <si>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</si>
  <si>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</si>
  <si>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</si>
  <si>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</si>
  <si>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</si>
  <si>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</si>
  <si>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</si>
  <si>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</si>
  <si>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</si>
  <si>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</si>
  <si>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</si>
  <si>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</si>
  <si>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</si>
  <si>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</si>
  <si>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</si>
  <si>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</si>
  <si>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</si>
  <si>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</si>
  <si>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</si>
  <si>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</si>
  <si>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</si>
  <si>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</si>
  <si>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</si>
  <si>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</si>
  <si>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</si>
  <si>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</si>
  <si>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</si>
  <si>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</si>
  <si>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</si>
  <si>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</si>
  <si>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</si>
  <si>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</si>
  <si>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</si>
  <si>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</si>
  <si>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</si>
  <si>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</si>
  <si>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</si>
  <si>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</si>
  <si>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</si>
  <si>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</si>
  <si>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</si>
  <si>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</si>
  <si>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</si>
  <si>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</si>
  <si>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</si>
  <si>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</si>
  <si>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</si>
  <si>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</si>
  <si>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</si>
  <si>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</si>
  <si>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</si>
  <si>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</si>
  <si>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</si>
  <si>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</si>
  <si>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</si>
  <si>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</si>
  <si>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</si>
  <si>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</si>
  <si>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</si>
  <si>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</si>
  <si>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</si>
  <si>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</si>
  <si>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</si>
  <si>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</si>
  <si>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</si>
  <si>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</si>
  <si>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</si>
  <si>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</si>
  <si>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</si>
  <si>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</si>
  <si>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</si>
  <si>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</si>
  <si>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</si>
  <si>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</si>
  <si>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</si>
  <si>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</si>
  <si>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</si>
  <si>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</si>
  <si>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</si>
  <si>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</si>
  <si>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</si>
  <si>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</si>
  <si>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</si>
  <si>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</si>
  <si>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</si>
  <si>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</si>
  <si>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</si>
  <si>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</si>
  <si>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</si>
  <si>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</si>
  <si>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</si>
  <si>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</si>
  <si>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</si>
  <si>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</si>
  <si>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</si>
  <si>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</si>
  <si>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</si>
  <si>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</si>
  <si>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</si>
  <si>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</si>
  <si>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</si>
  <si>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</si>
  <si>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</si>
  <si>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</si>
  <si>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</si>
  <si>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</si>
  <si>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</si>
  <si>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</si>
  <si>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</si>
  <si>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</si>
  <si>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</si>
  <si>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</si>
  <si>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</si>
  <si>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</si>
  <si>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</si>
  <si>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</si>
  <si>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</si>
  <si>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</si>
  <si>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</si>
  <si>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</si>
  <si>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</si>
  <si>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</si>
  <si>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</si>
  <si>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</si>
  <si>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</si>
  <si>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</si>
  <si>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</si>
  <si>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</si>
  <si>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</si>
  <si>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</si>
  <si>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</si>
  <si>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</si>
  <si>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</si>
  <si>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</si>
  <si>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</si>
  <si>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</si>
  <si>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</si>
  <si>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</si>
  <si>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</si>
  <si>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</si>
  <si>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</si>
  <si>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</si>
  <si>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</si>
  <si>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</si>
  <si>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</si>
  <si>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</si>
  <si>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</si>
  <si>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</si>
  <si>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</si>
  <si>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</si>
  <si>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</si>
  <si>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</si>
  <si>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</si>
  <si>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</si>
  <si>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</si>
  <si>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</si>
  <si>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</si>
  <si>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</si>
  <si>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</si>
  <si>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</si>
  <si>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</si>
  <si>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</si>
  <si>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</si>
  <si>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</si>
  <si>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</si>
  <si>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</si>
  <si>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</si>
  <si>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</si>
  <si>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</si>
  <si>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</si>
  <si>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</si>
  <si>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</si>
  <si>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</si>
  <si>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</si>
  <si>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</si>
  <si>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</si>
  <si>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</si>
  <si>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</si>
  <si>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</si>
  <si>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</si>
  <si>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</si>
  <si>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</si>
  <si>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</si>
  <si>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</si>
  <si>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</si>
  <si>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</si>
  <si>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</si>
  <si>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</si>
  <si>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</si>
  <si>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</si>
  <si>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</si>
  <si>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</si>
  <si>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</si>
  <si>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</si>
  <si>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</si>
  <si>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</si>
  <si>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</si>
  <si>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</si>
  <si>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</si>
  <si>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</si>
  <si>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</si>
  <si>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</si>
  <si>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</si>
  <si>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</si>
  <si>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</si>
  <si>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</si>
  <si>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</si>
  <si>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</si>
  <si>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</si>
  <si>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</si>
  <si>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</si>
  <si>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</si>
  <si>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</si>
  <si>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</si>
  <si>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</si>
  <si>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</si>
  <si>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</si>
  <si>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</si>
  <si>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</si>
  <si>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</si>
  <si>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</si>
  <si>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</si>
  <si>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</si>
  <si>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</si>
  <si>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</si>
  <si>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</si>
  <si>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</si>
  <si>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</si>
  <si>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</si>
  <si>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</si>
  <si>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</si>
  <si>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</si>
  <si>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</si>
  <si>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</si>
  <si>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</si>
  <si>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</si>
  <si>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</si>
  <si>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</si>
  <si>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</si>
  <si>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</si>
  <si>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</si>
  <si>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</si>
  <si>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</si>
  <si>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</si>
  <si>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</si>
  <si>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</si>
  <si>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</si>
  <si>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</si>
  <si>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</si>
  <si>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</si>
  <si>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</si>
  <si>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</si>
  <si>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</si>
  <si>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</si>
  <si>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</si>
  <si>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</si>
  <si>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</si>
  <si>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</si>
  <si>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</si>
  <si>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</si>
  <si>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</si>
  <si>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</si>
  <si>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</si>
  <si>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</si>
  <si>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</si>
  <si>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</si>
  <si>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</si>
  <si>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</si>
  <si>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</si>
  <si>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</si>
  <si>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</si>
  <si>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</si>
  <si>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</si>
  <si>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</si>
  <si>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</si>
  <si>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</si>
  <si>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</si>
  <si>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</si>
  <si>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</si>
  <si>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</si>
  <si>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</si>
  <si>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</si>
  <si>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</si>
  <si>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</si>
  <si>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</si>
  <si>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</si>
  <si>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</si>
  <si>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</si>
  <si>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</si>
  <si>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</si>
  <si>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</si>
  <si>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</si>
  <si>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</si>
  <si>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</si>
  <si>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</si>
  <si>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</si>
  <si>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</si>
  <si>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</si>
  <si>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</si>
  <si>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</si>
  <si>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</si>
  <si>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</si>
  <si>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</si>
  <si>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</si>
  <si>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</si>
  <si>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</si>
  <si>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</si>
  <si>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</si>
  <si>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</si>
  <si>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</si>
  <si>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</si>
  <si>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</si>
  <si>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</si>
  <si>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</si>
  <si>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</si>
  <si>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</si>
  <si>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</si>
  <si>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</si>
  <si>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</si>
  <si>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</si>
  <si>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</si>
  <si>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</si>
  <si>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</si>
  <si>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</si>
  <si>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</si>
  <si>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</si>
  <si>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</si>
  <si>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</si>
  <si>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</si>
  <si>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</si>
  <si>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</si>
  <si>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</si>
  <si>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</si>
  <si>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</si>
  <si>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</si>
  <si>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</si>
  <si>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</si>
  <si>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</si>
  <si>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</si>
  <si>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</si>
  <si>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</si>
  <si>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</si>
  <si>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</si>
  <si>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</si>
  <si>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</si>
  <si>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</si>
  <si>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</si>
  <si>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</si>
  <si>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</si>
  <si>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</si>
  <si>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</si>
  <si>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</si>
  <si>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</si>
  <si>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</si>
  <si>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</si>
  <si>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</si>
  <si>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</si>
  <si>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</si>
  <si>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</si>
  <si>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</si>
  <si>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</si>
  <si>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</si>
  <si>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</si>
  <si>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</si>
  <si>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</si>
  <si>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</si>
  <si>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</si>
  <si>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</si>
  <si>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</si>
  <si>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</si>
  <si>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</si>
  <si>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</si>
  <si>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</si>
  <si>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</si>
  <si>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</si>
  <si>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</si>
  <si>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</si>
  <si>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</si>
  <si>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</si>
  <si>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</si>
  <si>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</si>
  <si>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</si>
  <si>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</si>
  <si>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</si>
  <si>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</si>
  <si>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</si>
  <si>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</si>
  <si>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</si>
  <si>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</si>
  <si>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</si>
  <si>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</si>
  <si>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</si>
  <si>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</si>
  <si>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</si>
  <si>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</si>
  <si>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</si>
  <si>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</si>
  <si>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</si>
  <si>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</si>
  <si>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</si>
  <si>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</si>
  <si>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</si>
  <si>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</si>
  <si>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</si>
  <si>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</si>
  <si>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</si>
  <si>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</si>
  <si>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</si>
  <si>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</si>
  <si>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</si>
  <si>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</si>
  <si>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</si>
  <si>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</si>
  <si>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</si>
  <si>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</si>
  <si>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</si>
  <si>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</si>
  <si>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</si>
  <si>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</si>
  <si>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</si>
  <si>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</si>
  <si>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</si>
  <si>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</si>
  <si>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</si>
  <si>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</si>
  <si>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</si>
  <si>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</si>
  <si>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</si>
  <si>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</si>
  <si>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</si>
  <si>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</si>
  <si>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</si>
  <si>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</si>
  <si>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</si>
  <si>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</si>
  <si>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</si>
  <si>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</si>
  <si>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</si>
  <si>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</si>
  <si>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</si>
  <si>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</si>
  <si>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</si>
  <si>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</si>
  <si>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</si>
  <si>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</si>
  <si>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</si>
  <si>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</si>
  <si>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</si>
  <si>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</si>
  <si>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</si>
  <si>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</si>
  <si>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</si>
  <si>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</si>
  <si>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</si>
  <si>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</si>
  <si>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</si>
  <si>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</si>
  <si>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</si>
  <si>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</si>
  <si>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</si>
  <si>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</si>
  <si>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</si>
  <si>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</si>
  <si>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</si>
  <si>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</si>
  <si>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</si>
  <si>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</si>
  <si>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</si>
  <si>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</si>
  <si>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</si>
  <si>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</si>
  <si>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</si>
  <si>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</si>
  <si>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</si>
  <si>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</si>
  <si>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</si>
  <si>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</si>
  <si>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</si>
  <si>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</si>
  <si>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</si>
  <si>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</si>
  <si>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</si>
  <si>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</si>
  <si>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</si>
  <si>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</si>
  <si>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</si>
  <si>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</si>
  <si>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</si>
  <si>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</si>
  <si>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</si>
  <si>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</si>
  <si>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</si>
  <si>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</si>
  <si>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</si>
  <si>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</si>
  <si>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</si>
  <si>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</si>
  <si>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</si>
  <si>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</si>
  <si>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</si>
  <si>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</si>
  <si>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</si>
  <si>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</si>
  <si>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</si>
  <si>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</si>
  <si>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</si>
  <si>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</si>
  <si>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</si>
  <si>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</si>
  <si>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</si>
  <si>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</si>
  <si>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</si>
  <si>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</si>
  <si>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</si>
  <si>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</si>
  <si>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</si>
  <si>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</si>
  <si>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</si>
  <si>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</si>
  <si>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</si>
  <si>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</si>
  <si>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</si>
  <si>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</si>
  <si>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</si>
  <si>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</si>
  <si>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</si>
  <si>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</si>
  <si>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</si>
  <si>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</si>
  <si>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</si>
  <si>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</si>
  <si>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</si>
  <si>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</si>
  <si>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</si>
  <si>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</si>
  <si>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</si>
  <si>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</si>
  <si>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</si>
  <si>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</si>
  <si>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</si>
  <si>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</si>
  <si>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</si>
  <si>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</si>
  <si>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</si>
  <si>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</si>
  <si>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</si>
  <si>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</si>
  <si>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</si>
  <si>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</si>
  <si>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</si>
  <si>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</si>
  <si>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</si>
  <si>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</si>
  <si>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</si>
  <si>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</si>
  <si>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</si>
  <si>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</si>
  <si>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</si>
  <si>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</si>
  <si>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</si>
  <si>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</si>
  <si>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</si>
  <si>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</si>
  <si>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</si>
  <si>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</si>
  <si>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</si>
  <si>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</si>
  <si>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</si>
  <si>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</si>
  <si>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</si>
  <si>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</si>
  <si>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</si>
  <si>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</si>
  <si>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</si>
  <si>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</si>
  <si>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</si>
  <si>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</si>
  <si>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</si>
  <si>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</si>
  <si>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</si>
  <si>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</si>
  <si>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</si>
  <si>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</si>
  <si>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</si>
  <si>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</si>
  <si>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</si>
  <si>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</si>
  <si>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</si>
  <si>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</si>
  <si>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</si>
  <si>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</si>
  <si>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</si>
  <si>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</si>
  <si>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</si>
  <si>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</si>
  <si>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</si>
  <si>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</si>
  <si>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</si>
  <si>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</si>
  <si>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</si>
  <si>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</si>
  <si>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</si>
  <si>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</si>
  <si>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</si>
  <si>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</si>
  <si>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</si>
  <si>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</si>
  <si>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</si>
  <si>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</si>
  <si>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</si>
  <si>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</si>
  <si>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</si>
  <si>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</si>
  <si>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</si>
  <si>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</si>
  <si>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</si>
  <si>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</si>
  <si>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</si>
  <si>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</si>
  <si>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</si>
  <si>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</si>
  <si>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</si>
  <si>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</si>
  <si>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</si>
  <si>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</si>
  <si>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</si>
  <si>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</si>
  <si>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</si>
  <si>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</si>
  <si>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</si>
  <si>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</si>
  <si>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</si>
  <si>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</si>
  <si>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</si>
  <si>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</si>
  <si>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</si>
  <si>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</si>
  <si>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</si>
  <si>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</si>
  <si>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</si>
  <si>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</si>
  <si>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</si>
  <si>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</si>
  <si>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</si>
  <si>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</si>
  <si>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</si>
  <si>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</si>
  <si>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</si>
  <si>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</si>
  <si>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</si>
  <si>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</si>
  <si>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</si>
  <si>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</si>
  <si>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</si>
  <si>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</si>
  <si>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</si>
  <si>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</si>
  <si>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</si>
  <si>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</si>
  <si>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</si>
  <si>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</si>
  <si>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</si>
  <si>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</si>
  <si>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</si>
  <si>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</si>
  <si>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</si>
  <si>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</si>
  <si>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</si>
  <si>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</si>
  <si>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</si>
  <si>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</si>
  <si>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</si>
  <si>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</si>
  <si>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</si>
  <si>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</si>
  <si>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</si>
  <si>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</si>
  <si>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</si>
  <si>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</si>
  <si>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</si>
  <si>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</si>
  <si>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</si>
  <si>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</si>
  <si>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</si>
  <si>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</si>
  <si>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</si>
  <si>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</si>
  <si>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</si>
  <si>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</si>
  <si>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</si>
  <si>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</si>
  <si>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</si>
  <si>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</si>
  <si>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</si>
  <si>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</si>
  <si>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</si>
  <si>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</si>
  <si>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</si>
  <si>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</si>
  <si>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</si>
  <si>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</si>
  <si>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</si>
  <si>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</si>
  <si>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</si>
  <si>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</si>
  <si>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</si>
  <si>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</si>
  <si>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</si>
  <si>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</si>
  <si>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</si>
  <si>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</si>
  <si>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</si>
  <si>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</si>
  <si>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</si>
  <si>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</si>
  <si>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</si>
  <si>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</si>
  <si>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</si>
  <si>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</si>
  <si>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</si>
  <si>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</si>
  <si>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</si>
  <si>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</si>
  <si>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</si>
  <si>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</si>
  <si>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</si>
  <si>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</si>
  <si>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</si>
  <si>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</si>
  <si>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</si>
  <si>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</si>
  <si>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</si>
  <si>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</si>
  <si>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</si>
  <si>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</si>
  <si>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</si>
  <si>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</si>
  <si>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</si>
  <si>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</si>
  <si>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</si>
  <si>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</si>
  <si>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</si>
  <si>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</si>
  <si>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</si>
  <si>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</si>
  <si>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</si>
  <si>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</si>
  <si>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</si>
  <si>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</si>
  <si>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</si>
  <si>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</si>
  <si>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</si>
  <si>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</si>
  <si>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</si>
  <si>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</si>
  <si>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</si>
  <si>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</si>
  <si>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</si>
  <si>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</si>
  <si>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</si>
  <si>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</si>
  <si>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</si>
  <si>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</si>
  <si>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</si>
  <si>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</si>
  <si>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</si>
  <si>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</si>
  <si>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</si>
  <si>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</si>
  <si>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</si>
  <si>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</si>
  <si>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</si>
  <si>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</si>
  <si>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</si>
  <si>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</si>
  <si>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</si>
  <si>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</si>
  <si>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</si>
  <si>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</si>
  <si>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</si>
  <si>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</si>
  <si>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</si>
  <si>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</si>
  <si>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</si>
  <si>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</si>
  <si>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</si>
  <si>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</si>
  <si>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</si>
  <si>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</si>
  <si>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</si>
  <si>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</si>
  <si>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</si>
  <si>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</si>
  <si>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</si>
  <si>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</si>
  <si>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</si>
  <si>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</si>
  <si>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</si>
  <si>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</si>
  <si>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</si>
  <si>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</si>
  <si>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</si>
  <si>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</si>
  <si>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</si>
  <si>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</si>
  <si>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</si>
  <si>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</si>
  <si>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</si>
  <si>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</si>
  <si>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</si>
  <si>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</si>
  <si>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</si>
  <si>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</si>
  <si>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</si>
  <si>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</si>
  <si>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</si>
  <si>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</si>
  <si>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</si>
  <si>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</si>
  <si>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</si>
  <si>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</si>
  <si>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</si>
  <si>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</si>
  <si>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</si>
  <si>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</si>
  <si>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</si>
  <si>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</si>
  <si>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</si>
  <si>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</si>
  <si>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</si>
  <si>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</si>
  <si>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</si>
  <si>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</si>
  <si>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</si>
  <si>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</si>
  <si>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</si>
  <si>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</si>
  <si>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</si>
  <si>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</si>
  <si>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</si>
  <si>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</si>
  <si>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</si>
  <si>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</si>
  <si>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</si>
  <si>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</si>
  <si>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</si>
  <si>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</si>
  <si>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</si>
  <si>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</si>
  <si>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</si>
  <si>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</si>
  <si>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</si>
  <si>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</si>
  <si>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</si>
  <si>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</si>
  <si>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</si>
  <si>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</si>
  <si>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</si>
  <si>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</si>
  <si>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</si>
  <si>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</si>
  <si>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</si>
  <si>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</si>
  <si>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</si>
  <si>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</si>
  <si>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</si>
  <si>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</si>
  <si>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</si>
  <si>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</si>
  <si>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</si>
  <si>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</si>
  <si>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</si>
  <si>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</si>
  <si>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</si>
  <si>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</si>
  <si>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</si>
  <si>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</si>
  <si>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</si>
  <si>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</si>
  <si>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</si>
  <si>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</si>
  <si>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</si>
  <si>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</si>
  <si>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</si>
  <si>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</si>
  <si>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</si>
  <si>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</si>
  <si>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</si>
  <si>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</si>
  <si>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</si>
  <si>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</si>
  <si>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</si>
  <si>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</si>
  <si>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</si>
  <si>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</si>
  <si>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</si>
  <si>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</si>
  <si>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</si>
  <si>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</si>
  <si>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</si>
  <si>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</si>
  <si>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</si>
  <si>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</si>
  <si>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</si>
  <si>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</si>
  <si>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</si>
  <si>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</si>
  <si>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</si>
  <si>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</si>
  <si>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</si>
  <si>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</si>
  <si>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</si>
  <si>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</si>
  <si>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</si>
  <si>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</si>
  <si>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</si>
  <si>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</si>
  <si>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</si>
  <si>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</si>
  <si>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</si>
  <si>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</si>
  <si>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</si>
  <si>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</si>
  <si>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</si>
  <si>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</si>
  <si>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</si>
  <si>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</si>
  <si>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</si>
  <si>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</si>
  <si>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</si>
  <si>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</si>
  <si>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</si>
  <si>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</si>
  <si>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</si>
  <si>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</si>
  <si>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</si>
  <si>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</si>
  <si>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</si>
  <si>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</si>
  <si>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</si>
  <si>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</si>
  <si>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</si>
  <si>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</si>
  <si>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</si>
  <si>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</si>
  <si>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</si>
  <si>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</si>
  <si>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</si>
  <si>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</si>
  <si>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</si>
  <si>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</si>
  <si>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</si>
  <si>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</si>
  <si>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</si>
  <si>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</si>
  <si>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</si>
  <si>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</si>
  <si>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</si>
  <si>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</si>
  <si>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</si>
  <si>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</si>
  <si>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</si>
  <si>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</si>
  <si>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</si>
  <si>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</si>
  <si>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</si>
  <si>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</si>
  <si>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</si>
  <si>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</si>
  <si>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</si>
  <si>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</si>
  <si>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</si>
  <si>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</si>
  <si>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</si>
  <si>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</si>
  <si>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</si>
  <si>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</si>
  <si>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</si>
  <si>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</si>
  <si>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</si>
  <si>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</si>
  <si>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</si>
  <si>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</si>
  <si>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</si>
  <si>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</si>
  <si>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</si>
  <si>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</si>
  <si>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</si>
  <si>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</si>
  <si>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</si>
  <si>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</si>
  <si>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</si>
  <si>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</si>
  <si>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</si>
  <si>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</si>
  <si>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</si>
  <si>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</si>
  <si>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</si>
  <si>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</si>
  <si>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</si>
  <si>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</si>
  <si>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</si>
  <si>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</si>
  <si>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</si>
  <si>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</si>
  <si>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</si>
  <si>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</si>
  <si>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</si>
  <si>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</si>
  <si>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</si>
  <si>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</si>
  <si>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</si>
  <si>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</si>
  <si>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</si>
  <si>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</si>
  <si>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</si>
  <si>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</si>
  <si>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</si>
  <si>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</si>
  <si>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</si>
  <si>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</si>
  <si>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</si>
  <si>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</si>
  <si>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</si>
  <si>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</si>
  <si>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</si>
  <si>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</si>
  <si>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</si>
  <si>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</si>
  <si>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</si>
  <si>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</si>
  <si>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</si>
  <si>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</si>
  <si>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</si>
  <si>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</si>
  <si>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</si>
  <si>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</si>
  <si>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</si>
  <si>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</si>
  <si>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</si>
  <si>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</si>
  <si>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</si>
  <si>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</si>
  <si>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</si>
  <si>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</si>
  <si>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</si>
  <si>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</si>
  <si>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</si>
  <si>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</si>
  <si>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</si>
  <si>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</si>
  <si>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</si>
  <si>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</si>
  <si>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</si>
  <si>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</si>
  <si>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</si>
  <si>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</si>
  <si>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</si>
  <si>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</si>
  <si>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</si>
  <si>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</si>
  <si>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</si>
  <si>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</si>
  <si>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</si>
  <si>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</si>
  <si>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</si>
  <si>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</si>
  <si>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</si>
  <si>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</si>
  <si>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</si>
  <si>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</si>
  <si>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</si>
  <si>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</si>
  <si>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</si>
  <si>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</si>
  <si>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</si>
  <si>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</si>
  <si>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</si>
  <si>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</si>
  <si>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</si>
  <si>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</si>
  <si>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</si>
  <si>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</si>
  <si>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</si>
  <si>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</si>
  <si>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</si>
  <si>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</si>
  <si>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</si>
  <si>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</si>
  <si>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</si>
  <si>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</si>
  <si>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</si>
  <si>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</si>
  <si>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</si>
  <si>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</si>
  <si>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</si>
  <si>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</si>
  <si>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</si>
  <si>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</si>
  <si>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</si>
  <si>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</si>
  <si>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</si>
  <si>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</si>
  <si>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</si>
  <si>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</si>
  <si>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</si>
  <si>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</si>
  <si>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</si>
  <si>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</si>
  <si>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</si>
  <si>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</si>
  <si>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</si>
  <si>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</si>
  <si>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</si>
  <si>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</si>
  <si>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</si>
  <si>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</si>
  <si>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</si>
  <si>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</si>
  <si>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</si>
  <si>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</si>
  <si>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</si>
  <si>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</si>
  <si>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</si>
  <si>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</si>
  <si>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</si>
  <si>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</si>
  <si>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</si>
  <si>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</si>
  <si>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</si>
  <si>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</si>
  <si>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</si>
  <si>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</si>
  <si>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</si>
  <si>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</si>
  <si>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</si>
  <si>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</si>
  <si>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</si>
  <si>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</si>
  <si>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</si>
  <si>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</si>
  <si>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</si>
  <si>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</si>
  <si>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</si>
  <si>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</si>
  <si>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</si>
  <si>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</si>
  <si>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</si>
  <si>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</si>
  <si>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</si>
  <si>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</si>
  <si>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</si>
  <si>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</si>
  <si>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</si>
  <si>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</si>
  <si>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</si>
  <si>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</si>
  <si>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</si>
  <si>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</si>
  <si>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</si>
  <si>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</si>
  <si>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</si>
  <si>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</si>
  <si>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</si>
  <si>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</si>
  <si>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</si>
  <si>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</si>
  <si>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</si>
  <si>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</si>
  <si>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</si>
  <si>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</si>
  <si>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</si>
  <si>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</si>
  <si>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</si>
  <si>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</si>
  <si>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</si>
  <si>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</si>
  <si>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</si>
  <si>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</si>
  <si>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</si>
  <si>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</si>
  <si>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</si>
  <si>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</si>
  <si>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</si>
  <si>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</si>
  <si>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</si>
  <si>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</si>
  <si>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</si>
  <si>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</si>
  <si>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</si>
  <si>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</si>
  <si>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</si>
  <si>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</si>
  <si>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</si>
  <si>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</si>
  <si>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</si>
  <si>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</si>
  <si>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</si>
  <si>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</si>
  <si>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</si>
  <si>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</si>
  <si>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</si>
  <si>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</si>
  <si>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</si>
  <si>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</si>
  <si>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</si>
  <si>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</si>
  <si>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</si>
  <si>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</si>
  <si>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</si>
  <si>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</si>
  <si>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</si>
  <si>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</si>
  <si>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</si>
  <si>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</si>
  <si>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</si>
  <si>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</si>
  <si>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</si>
  <si>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</si>
  <si>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</si>
  <si>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</si>
  <si>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</si>
  <si>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</si>
  <si>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</si>
  <si>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</si>
  <si>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</si>
  <si>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</si>
  <si>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</si>
  <si>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</si>
  <si>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</si>
  <si>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</si>
  <si>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</si>
  <si>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</si>
  <si>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</si>
  <si>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</si>
  <si>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</si>
  <si>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</si>
  <si>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</si>
  <si>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</si>
  <si>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</si>
  <si>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</si>
  <si>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</si>
  <si>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</si>
  <si>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</si>
  <si>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</si>
  <si>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</si>
  <si>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</si>
  <si>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</si>
  <si>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</si>
  <si>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</si>
  <si>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</si>
  <si>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</si>
  <si>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</si>
  <si>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</si>
  <si>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</si>
  <si>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</si>
  <si>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</si>
  <si>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</si>
  <si>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</si>
  <si>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</si>
  <si>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</si>
  <si>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</si>
  <si>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</si>
  <si>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</si>
  <si>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</si>
  <si>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</si>
  <si>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</si>
  <si>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</si>
  <si>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</si>
  <si>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</si>
  <si>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</si>
  <si>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</si>
  <si>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</si>
  <si>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</si>
  <si>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</si>
  <si>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</si>
  <si>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</si>
  <si>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</si>
  <si>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</si>
  <si>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</si>
  <si>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</si>
  <si>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</si>
  <si>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</si>
  <si>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</si>
  <si>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</si>
  <si>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</si>
  <si>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</si>
  <si>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</si>
  <si>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</si>
  <si>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</si>
  <si>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</si>
  <si>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</si>
  <si>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</si>
  <si>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</si>
  <si>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</si>
  <si>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</si>
  <si>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</si>
  <si>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</si>
  <si>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</si>
  <si>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</si>
  <si>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</si>
  <si>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</si>
  <si>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</si>
  <si>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</si>
  <si>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</si>
  <si>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</si>
  <si>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</si>
  <si>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</si>
  <si>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</si>
  <si>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</si>
  <si>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</si>
  <si>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</si>
  <si>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</si>
  <si>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</si>
  <si>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</si>
  <si>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</si>
  <si>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</si>
  <si>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</si>
  <si>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</si>
  <si>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</si>
  <si>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</si>
  <si>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</si>
  <si>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</si>
  <si>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</si>
  <si>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</si>
  <si>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</si>
  <si>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</si>
  <si>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</si>
  <si>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</si>
  <si>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</si>
  <si>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</si>
  <si>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</si>
  <si>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</si>
  <si>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</si>
  <si>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</si>
  <si>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</si>
  <si>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</si>
  <si>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</si>
  <si>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</si>
  <si>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</si>
  <si>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</si>
  <si>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</si>
  <si>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</si>
  <si>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</si>
  <si>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</si>
  <si>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</si>
  <si>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</si>
  <si>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</si>
  <si>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</si>
  <si>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</si>
  <si>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</si>
  <si>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</si>
  <si>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</si>
  <si>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</si>
  <si>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</si>
  <si>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</si>
  <si>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</si>
  <si>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</si>
  <si>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</si>
  <si>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</si>
  <si>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</si>
  <si>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</si>
  <si>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</si>
  <si>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</si>
  <si>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</si>
  <si>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</si>
  <si>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</si>
  <si>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</si>
  <si>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</si>
  <si>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</si>
  <si>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</si>
  <si>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</si>
  <si>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</si>
  <si>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</si>
  <si>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</si>
  <si>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</si>
  <si>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</si>
  <si>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</si>
  <si>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</si>
  <si>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</si>
  <si>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</si>
  <si>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</si>
  <si>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</si>
  <si>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</si>
  <si>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</si>
  <si>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</si>
  <si>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</si>
  <si>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</si>
  <si>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</si>
  <si>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</si>
  <si>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</si>
  <si>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</si>
  <si>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</si>
  <si>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</si>
  <si>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</si>
  <si>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</si>
  <si>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</si>
  <si>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</si>
  <si>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</si>
  <si>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</si>
  <si>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</si>
  <si>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</si>
  <si>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</si>
  <si>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</si>
  <si>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</si>
  <si>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</si>
  <si>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</si>
  <si>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</si>
  <si>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</si>
  <si>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</si>
  <si>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</si>
  <si>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</si>
  <si>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</si>
  <si>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</si>
  <si>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</si>
  <si>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</si>
  <si>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</si>
  <si>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</si>
  <si>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</si>
  <si>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</si>
  <si>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</si>
  <si>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</si>
  <si>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</si>
  <si>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</si>
  <si>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</si>
  <si>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</si>
  <si>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</si>
  <si>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</si>
  <si>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</si>
  <si>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</si>
  <si>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</si>
  <si>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</si>
  <si>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</si>
  <si>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</si>
  <si>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</si>
  <si>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</si>
  <si>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</si>
  <si>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</si>
  <si>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</si>
  <si>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</si>
  <si>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</si>
  <si>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</si>
  <si>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</si>
  <si>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</si>
  <si>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</si>
  <si>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</si>
  <si>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</si>
  <si>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</si>
  <si>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</si>
  <si>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</si>
  <si>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</si>
  <si>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</si>
  <si>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</si>
  <si>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</si>
  <si>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</si>
  <si>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</si>
  <si>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</si>
  <si>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</si>
  <si>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</si>
  <si>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</si>
  <si>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</si>
  <si>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</si>
  <si>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</si>
  <si>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</si>
  <si>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</si>
  <si>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</si>
  <si>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</si>
  <si>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</si>
  <si>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</si>
  <si>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</si>
  <si>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</si>
  <si>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</si>
  <si>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</si>
  <si>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</si>
  <si>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</si>
  <si>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</si>
  <si>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</si>
  <si>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</si>
  <si>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</si>
  <si>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</si>
  <si>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</si>
  <si>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</si>
  <si>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</si>
  <si>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</si>
  <si>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</si>
  <si>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</si>
  <si>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</si>
  <si>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</si>
  <si>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</si>
  <si>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</si>
  <si>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</si>
  <si>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</si>
  <si>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</si>
  <si>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</si>
  <si>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</si>
  <si>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</si>
  <si>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</si>
  <si>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</si>
  <si>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</si>
  <si>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</si>
  <si>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</si>
  <si>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</si>
  <si>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</si>
  <si>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</si>
  <si>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</si>
  <si>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</si>
  <si>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</si>
  <si>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</si>
  <si>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</si>
  <si>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</si>
  <si>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</si>
  <si>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</si>
  <si>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</si>
  <si>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</si>
  <si>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</si>
  <si>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</si>
  <si>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</si>
  <si>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</si>
  <si>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</si>
  <si>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</si>
  <si>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</si>
  <si>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</si>
  <si>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</si>
  <si>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</si>
  <si>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</si>
  <si>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</si>
  <si>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</si>
  <si>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</si>
  <si>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</si>
  <si>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</si>
  <si>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</si>
  <si>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</si>
  <si>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</si>
  <si>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</si>
  <si>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</si>
  <si>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</si>
  <si>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</si>
  <si>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</si>
  <si>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</si>
  <si>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</si>
  <si>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</si>
  <si>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</si>
  <si>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</si>
  <si>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</si>
  <si>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</si>
  <si>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</si>
  <si>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</si>
  <si>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</si>
  <si>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</si>
  <si>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</si>
  <si>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</si>
  <si>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</si>
  <si>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</si>
  <si>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</si>
  <si>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</si>
  <si>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</si>
  <si>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</si>
  <si>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</si>
  <si>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</si>
  <si>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</si>
  <si>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</si>
  <si>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</si>
  <si>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</si>
  <si>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</si>
  <si>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</si>
  <si>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</si>
  <si>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</si>
  <si>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</si>
  <si>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</si>
  <si>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</si>
  <si>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</si>
  <si>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</si>
  <si>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</si>
  <si>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</si>
  <si>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</si>
  <si>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</si>
  <si>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</si>
  <si>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</si>
  <si>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</si>
  <si>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</si>
  <si>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</si>
  <si>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</si>
  <si>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</si>
  <si>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</si>
  <si>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</si>
  <si>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</si>
  <si>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</si>
  <si>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</si>
  <si>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</si>
  <si>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</si>
  <si>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</si>
  <si>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</si>
  <si>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</si>
  <si>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</si>
  <si>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</si>
  <si>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</si>
  <si>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</si>
  <si>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</si>
  <si>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</si>
  <si>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</si>
  <si>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</si>
  <si>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</si>
  <si>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</si>
  <si>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</si>
  <si>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</si>
  <si>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</si>
  <si>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</si>
  <si>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</si>
  <si>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</si>
  <si>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</si>
  <si>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</si>
  <si>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</si>
  <si>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</si>
  <si>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</si>
  <si>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</si>
  <si>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</si>
  <si>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</si>
  <si>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</si>
  <si>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</si>
  <si>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</si>
  <si>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</si>
  <si>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</si>
  <si>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</si>
  <si>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</si>
  <si>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</si>
  <si>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</si>
  <si>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</si>
  <si>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</si>
  <si>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</si>
  <si>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</si>
  <si>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</si>
  <si>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</si>
  <si>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</si>
  <si>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</si>
  <si>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</si>
  <si>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</si>
  <si>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</si>
  <si>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</si>
  <si>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</si>
  <si>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</si>
  <si>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</si>
  <si>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</si>
  <si>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</si>
  <si>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</si>
  <si>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</si>
  <si>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</si>
  <si>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</si>
  <si>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</si>
  <si>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</si>
  <si>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</si>
  <si>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</si>
  <si>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</si>
  <si>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</si>
  <si>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</si>
  <si>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</si>
  <si>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</si>
  <si>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</si>
  <si>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</si>
  <si>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</si>
  <si>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</si>
  <si>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</si>
  <si>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</si>
  <si>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</si>
  <si>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</si>
  <si>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</si>
  <si>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</si>
  <si>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</si>
  <si>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</si>
  <si>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</si>
  <si>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</si>
  <si>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</si>
  <si>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</si>
  <si>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</si>
  <si>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</si>
  <si>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</si>
  <si>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</si>
  <si>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</si>
  <si>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</si>
  <si>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</si>
  <si>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</si>
  <si>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</si>
  <si>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</si>
  <si>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</si>
  <si>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</si>
  <si>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</si>
  <si>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</si>
  <si>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</si>
  <si>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</si>
  <si>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</si>
  <si>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</si>
  <si>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</si>
  <si>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</si>
  <si>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</si>
  <si>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</si>
  <si>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</si>
  <si>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</si>
  <si>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</si>
  <si>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</si>
  <si>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</si>
  <si>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</si>
  <si>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</si>
  <si>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</si>
  <si>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</si>
  <si>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</si>
  <si>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</si>
  <si>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</si>
  <si>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</si>
  <si>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</si>
  <si>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</si>
  <si>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</si>
  <si>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</si>
  <si>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</si>
  <si>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</si>
  <si>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</si>
  <si>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</si>
  <si>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</si>
  <si>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</si>
  <si>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</si>
  <si>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</si>
  <si>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</si>
  <si>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</si>
  <si>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</si>
  <si>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</si>
  <si>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</si>
  <si>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</si>
  <si>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</si>
  <si>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</si>
  <si>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</si>
  <si>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</si>
  <si>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</si>
  <si>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</si>
  <si>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</si>
  <si>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</si>
  <si>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</si>
  <si>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</si>
  <si>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</si>
  <si>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</si>
  <si>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</si>
  <si>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</si>
  <si>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</si>
  <si>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</si>
  <si>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</si>
  <si>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</si>
  <si>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</si>
  <si>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</si>
  <si>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</si>
  <si>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</si>
  <si>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</si>
  <si>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</si>
  <si>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</si>
  <si>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</si>
  <si>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</si>
  <si>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</si>
  <si>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</si>
  <si>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</si>
  <si>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</si>
  <si>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</si>
  <si>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</si>
  <si>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</si>
  <si>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</si>
  <si>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</si>
  <si>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</si>
  <si>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</si>
  <si>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</si>
  <si>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</si>
  <si>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</si>
  <si>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</si>
  <si>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</si>
  <si>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</si>
  <si>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</si>
  <si>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</si>
  <si>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</si>
  <si>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</si>
  <si>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</si>
  <si>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</si>
  <si>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</si>
  <si>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</si>
  <si>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</si>
  <si>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</si>
  <si>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</si>
  <si>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</si>
  <si>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</si>
  <si>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</si>
  <si>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</si>
  <si>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</si>
  <si>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</si>
  <si>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</si>
  <si>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</si>
  <si>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</si>
  <si>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</si>
  <si>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</si>
  <si>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</si>
  <si>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</si>
  <si>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</si>
  <si>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</si>
  <si>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</si>
  <si>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</si>
  <si>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</si>
  <si>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</si>
  <si>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</si>
  <si>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</si>
  <si>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</si>
  <si>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</si>
  <si>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</si>
  <si>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</si>
  <si>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</si>
  <si>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</si>
  <si>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</si>
  <si>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</si>
  <si>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</si>
  <si>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</si>
  <si>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</si>
  <si>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</si>
  <si>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</si>
  <si>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</si>
  <si>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</si>
  <si>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</si>
  <si>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</si>
  <si>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</si>
  <si>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</si>
  <si>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</si>
  <si>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</si>
  <si>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</si>
  <si>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</si>
  <si>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</si>
  <si>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</si>
  <si>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</si>
  <si>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</si>
  <si>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</si>
  <si>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</si>
  <si>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</si>
  <si>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</si>
  <si>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</si>
  <si>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</si>
  <si>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</si>
  <si>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</si>
  <si>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</si>
  <si>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</si>
  <si>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</si>
  <si>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</si>
  <si>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</si>
  <si>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</si>
  <si>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</si>
  <si>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</si>
  <si>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</si>
  <si>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</si>
  <si>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</si>
  <si>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</si>
  <si>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</si>
  <si>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</si>
  <si>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</si>
  <si>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</si>
  <si>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</si>
  <si>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</si>
  <si>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</si>
  <si>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</si>
  <si>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</si>
  <si>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</si>
  <si>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</si>
  <si>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</si>
  <si>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</si>
  <si>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</si>
  <si>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</si>
  <si>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</si>
  <si>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</si>
  <si>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</si>
  <si>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</si>
  <si>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</si>
  <si>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</si>
  <si>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</si>
  <si>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</si>
  <si>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</si>
  <si>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</si>
  <si>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</si>
  <si>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</si>
  <si>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</si>
  <si>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</si>
  <si>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</si>
  <si>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</si>
  <si>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</si>
  <si>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</si>
  <si>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</si>
  <si>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</si>
  <si>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</si>
  <si>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</si>
  <si>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</si>
  <si>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</si>
  <si>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</si>
  <si>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</si>
  <si>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</si>
  <si>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</si>
  <si>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</si>
  <si>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</si>
  <si>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</si>
  <si>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</si>
  <si>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</si>
  <si>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</si>
  <si>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</si>
  <si>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</si>
  <si>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</si>
  <si>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</si>
  <si>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</si>
  <si>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</si>
  <si>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</si>
  <si>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</si>
  <si>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</si>
  <si>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</si>
  <si>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</si>
  <si>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</si>
  <si>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</si>
  <si>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</si>
  <si>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</si>
  <si>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</si>
  <si>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</si>
  <si>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</si>
  <si>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</si>
  <si>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</si>
  <si>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</si>
  <si>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</si>
  <si>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</si>
  <si>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</si>
  <si>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</si>
  <si>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</si>
  <si>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</si>
  <si>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</si>
  <si>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</si>
  <si>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</si>
  <si>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</si>
  <si>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</si>
  <si>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</si>
  <si>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</si>
  <si>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</si>
  <si>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</si>
  <si>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</si>
  <si>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</si>
  <si>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</si>
  <si>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</si>
  <si>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</si>
  <si>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</si>
  <si>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</si>
  <si>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</si>
  <si>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</si>
  <si>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</si>
  <si>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</si>
  <si>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</si>
  <si>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</si>
  <si>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</si>
  <si>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</si>
  <si>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</si>
  <si>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</si>
  <si>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</si>
  <si>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</si>
  <si>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</si>
  <si>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</si>
  <si>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</si>
  <si>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</si>
  <si>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</si>
  <si>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</si>
  <si>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</si>
  <si>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</si>
  <si>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</si>
  <si>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</si>
  <si>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</si>
  <si>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</si>
  <si>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</si>
  <si>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</si>
  <si>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</si>
  <si>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</si>
  <si>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</si>
  <si>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</si>
  <si>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</si>
  <si>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</si>
  <si>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</si>
  <si>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</si>
  <si>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</si>
  <si>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</si>
  <si>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</si>
  <si>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</si>
  <si>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</si>
  <si>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</si>
  <si>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</si>
  <si>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</si>
  <si>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</si>
  <si>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</si>
  <si>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</si>
  <si>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</si>
  <si>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</si>
  <si>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</si>
  <si>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</si>
  <si>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</si>
  <si>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</si>
  <si>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</si>
  <si>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</si>
  <si>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</si>
  <si>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</si>
  <si>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</si>
  <si>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</si>
  <si>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</si>
  <si>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</si>
  <si>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</si>
  <si>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</si>
  <si>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</si>
  <si>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</si>
  <si>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</si>
  <si>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</si>
  <si>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</si>
  <si>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</si>
  <si>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</si>
  <si>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</si>
  <si>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</si>
  <si>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</si>
  <si>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</si>
  <si>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</si>
  <si>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</si>
  <si>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</si>
  <si>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</si>
  <si>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</si>
  <si>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</si>
  <si>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</si>
  <si>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</si>
  <si>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</si>
  <si>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</si>
  <si>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</si>
  <si>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</si>
  <si>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</si>
  <si>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</si>
  <si>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</si>
  <si>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</si>
  <si>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</si>
  <si>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</si>
  <si>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</si>
  <si>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</si>
  <si>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</si>
  <si>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</si>
  <si>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</si>
  <si>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</si>
  <si>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</si>
  <si>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</si>
  <si>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</si>
  <si>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</si>
  <si>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</si>
  <si>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</si>
  <si>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</si>
  <si>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</si>
  <si>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</si>
  <si>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</si>
  <si>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</si>
  <si>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</si>
  <si>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</si>
  <si>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</si>
  <si>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</si>
  <si>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</si>
  <si>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</si>
  <si>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</si>
  <si>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</si>
  <si>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</si>
  <si>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</si>
  <si>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</si>
  <si>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</si>
  <si>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</si>
  <si>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</si>
  <si>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</si>
  <si>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</si>
  <si>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</si>
  <si>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</si>
  <si>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</si>
  <si>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</si>
  <si>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</si>
  <si>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</si>
  <si>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</si>
  <si>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</si>
  <si>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</si>
  <si>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</si>
  <si>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</si>
  <si>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</si>
  <si>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</si>
  <si>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</si>
  <si>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</si>
  <si>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</si>
  <si>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</si>
  <si>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</si>
  <si>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</si>
  <si>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</si>
  <si>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</si>
  <si>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</si>
  <si>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</si>
  <si>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</si>
  <si>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</si>
  <si>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</si>
  <si>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</si>
  <si>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</si>
  <si>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</si>
  <si>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</si>
  <si>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</si>
  <si>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</si>
  <si>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</si>
  <si>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</si>
  <si>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</si>
  <si>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</si>
  <si>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</si>
  <si>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</si>
  <si>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</si>
  <si>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</si>
  <si>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</si>
  <si>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</si>
  <si>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</si>
  <si>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</si>
  <si>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</si>
  <si>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</si>
  <si>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</si>
  <si>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</si>
  <si>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</si>
  <si>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</si>
  <si>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</si>
  <si>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</si>
  <si>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</si>
  <si>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</si>
  <si>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</si>
  <si>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</si>
  <si>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</si>
  <si>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</si>
  <si>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</si>
  <si>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</si>
  <si>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</si>
  <si>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</si>
  <si>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</si>
  <si>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</si>
  <si>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</si>
  <si>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</si>
  <si>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</si>
  <si>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</si>
  <si>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</si>
  <si>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</si>
  <si>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</si>
  <si>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</si>
  <si>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</si>
  <si>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</si>
  <si>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</si>
  <si>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</si>
  <si>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</si>
  <si>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</si>
  <si>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</si>
  <si>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</si>
  <si>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</si>
  <si>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</si>
  <si>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</si>
  <si>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</si>
  <si>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</si>
  <si>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</si>
  <si>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</si>
  <si>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</si>
  <si>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</si>
  <si>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</si>
  <si>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</si>
  <si>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</si>
  <si>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</si>
  <si>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</si>
  <si>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</si>
  <si>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</si>
  <si>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</si>
  <si>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</si>
  <si>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</si>
  <si>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</si>
  <si>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</si>
  <si>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</si>
  <si>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</si>
  <si>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</si>
  <si>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</si>
  <si>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</si>
  <si>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</si>
  <si>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</si>
  <si>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</si>
  <si>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</si>
  <si>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</si>
  <si>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</si>
  <si>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</si>
  <si>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</si>
  <si>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</si>
  <si>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</si>
  <si>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</si>
  <si>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</si>
  <si>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</si>
  <si>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</si>
  <si>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</si>
  <si>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</si>
  <si>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</si>
  <si>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</si>
  <si>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</si>
  <si>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</si>
  <si>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</si>
  <si>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</si>
  <si>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</si>
  <si>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</si>
  <si>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</si>
  <si>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</si>
  <si>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</si>
  <si>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</si>
  <si>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</si>
  <si>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</si>
  <si>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</si>
  <si>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</si>
  <si>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</si>
  <si>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</si>
  <si>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</si>
  <si>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</si>
  <si>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</si>
  <si>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</si>
  <si>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</si>
  <si>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</si>
  <si>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</si>
  <si>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</si>
  <si>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</si>
  <si>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</si>
  <si>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</si>
  <si>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</si>
  <si>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</si>
  <si>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</si>
  <si>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</si>
  <si>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</si>
  <si>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</si>
  <si>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</si>
  <si>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</si>
  <si>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</si>
  <si>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</si>
  <si>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</si>
  <si>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</si>
  <si>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</si>
  <si>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</si>
  <si>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</si>
  <si>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</si>
  <si>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</si>
  <si>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</si>
  <si>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</si>
  <si>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</si>
  <si>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</si>
  <si>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</si>
  <si>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</si>
  <si>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</si>
  <si>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</si>
  <si>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</si>
  <si>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</si>
  <si>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</si>
  <si>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</si>
  <si>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</si>
  <si>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</si>
  <si>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</si>
  <si>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</si>
  <si>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</si>
  <si>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</si>
  <si>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</si>
  <si>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</si>
  <si>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</si>
  <si>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</si>
  <si>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</si>
  <si>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</si>
  <si>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</si>
  <si>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</si>
  <si>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</si>
  <si>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</si>
  <si>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</si>
  <si>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</si>
  <si>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</si>
  <si>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</si>
  <si>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</si>
  <si>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</si>
  <si>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</si>
  <si>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</si>
  <si>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</si>
  <si>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</si>
  <si>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</si>
  <si>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</si>
  <si>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</si>
  <si>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</si>
  <si>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</si>
  <si>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</si>
  <si>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</si>
  <si>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</si>
  <si>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</si>
  <si>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</si>
  <si>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</si>
  <si>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</si>
  <si>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</si>
  <si>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</si>
  <si>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</si>
  <si>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</si>
  <si>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</si>
  <si>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</si>
  <si>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</si>
  <si>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</si>
  <si>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</si>
  <si>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</si>
  <si>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</si>
  <si>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</si>
  <si>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</si>
  <si>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</si>
  <si>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</si>
  <si>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</si>
  <si>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</si>
  <si>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</si>
  <si>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</si>
  <si>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</si>
  <si>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</si>
  <si>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</si>
  <si>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</si>
  <si>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</si>
  <si>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</si>
  <si>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</si>
  <si>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</si>
  <si>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</si>
  <si>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</si>
  <si>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</si>
  <si>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</si>
  <si>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</si>
  <si>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</si>
  <si>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</si>
  <si>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</si>
  <si>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</si>
  <si>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</si>
  <si>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</si>
  <si>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</si>
  <si>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</si>
  <si>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</si>
  <si>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</si>
  <si>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</si>
  <si>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</si>
  <si>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</si>
  <si>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</si>
  <si>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</si>
  <si>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</si>
  <si>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</si>
  <si>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</si>
  <si>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</si>
  <si>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</si>
  <si>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</si>
  <si>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</si>
  <si>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</si>
  <si>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</si>
  <si>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</si>
  <si>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</si>
  <si>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</si>
  <si>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</si>
  <si>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</si>
  <si>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</si>
  <si>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</si>
  <si>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</si>
  <si>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</si>
  <si>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</si>
  <si>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</si>
  <si>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</si>
  <si>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</si>
  <si>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</si>
  <si>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</si>
  <si>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</si>
  <si>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</si>
  <si>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</si>
  <si>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</si>
  <si>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</si>
  <si>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</si>
  <si>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</si>
  <si>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</si>
  <si>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</si>
  <si>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</si>
  <si>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</si>
  <si>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</si>
  <si>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</si>
  <si>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</si>
  <si>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</si>
  <si>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</si>
  <si>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</si>
  <si>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</si>
  <si>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</si>
  <si>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</si>
  <si>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</si>
  <si>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</si>
  <si>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</si>
  <si>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</si>
  <si>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</si>
  <si>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</si>
  <si>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</si>
  <si>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</si>
  <si>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</si>
  <si>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</si>
  <si>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</si>
  <si>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</si>
  <si>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</si>
  <si>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</si>
  <si>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</si>
  <si>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</si>
  <si>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</si>
  <si>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</si>
  <si>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</si>
  <si>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</si>
  <si>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</si>
  <si>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</si>
  <si>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</si>
  <si>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</si>
  <si>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</si>
  <si>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</si>
  <si>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</si>
  <si>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</si>
  <si>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</si>
  <si>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</si>
  <si>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</si>
  <si>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</si>
  <si>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</si>
  <si>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</si>
  <si>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</si>
  <si>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</si>
  <si>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</si>
  <si>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</si>
  <si>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</si>
  <si>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</si>
  <si>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</si>
  <si>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</si>
  <si>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</si>
  <si>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</si>
  <si>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</si>
  <si>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</si>
  <si>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</si>
  <si>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</si>
  <si>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</si>
  <si>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</si>
  <si>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</si>
  <si>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</si>
  <si>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</si>
  <si>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</si>
  <si>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</si>
  <si>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</si>
  <si>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</si>
  <si>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</si>
  <si>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</si>
  <si>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</si>
  <si>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</si>
  <si>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</si>
  <si>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</si>
  <si>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</si>
  <si>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</si>
  <si>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</si>
  <si>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</si>
  <si>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</si>
  <si>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</si>
  <si>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</si>
  <si>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</si>
  <si>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</si>
  <si>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</si>
  <si>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</si>
  <si>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</si>
  <si>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</si>
  <si>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</si>
  <si>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</si>
  <si>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</si>
  <si>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</si>
  <si>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</si>
  <si>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</si>
  <si>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</si>
  <si>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</si>
  <si>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</si>
  <si>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</si>
  <si>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</si>
  <si>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</si>
  <si>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</si>
  <si>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</si>
  <si>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</si>
  <si>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</si>
  <si>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</si>
  <si>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</si>
  <si>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</si>
  <si>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</si>
  <si>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</si>
  <si>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</si>
  <si>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</si>
  <si>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</si>
  <si>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</si>
  <si>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</si>
  <si>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</si>
  <si>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</si>
  <si>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</si>
  <si>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</si>
  <si>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</si>
  <si>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</si>
  <si>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</si>
  <si>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</si>
  <si>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</si>
  <si>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</si>
  <si>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</si>
  <si>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</si>
  <si>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</si>
  <si>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</si>
  <si>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</si>
  <si>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</si>
  <si>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</si>
  <si>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</si>
  <si>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</si>
  <si>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</si>
  <si>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</si>
  <si>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</si>
  <si>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</si>
  <si>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</si>
  <si>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</si>
  <si>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</si>
  <si>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</si>
  <si>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</si>
  <si>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</si>
  <si>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</si>
  <si>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</si>
  <si>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</si>
  <si>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</si>
  <si>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</si>
  <si>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</si>
  <si>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</si>
  <si>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</si>
  <si>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</si>
  <si>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</si>
  <si>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</si>
  <si>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</si>
  <si>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</si>
  <si>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</si>
  <si>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</si>
  <si>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</si>
  <si>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</si>
  <si>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</si>
  <si>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</si>
  <si>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</si>
  <si>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</si>
  <si>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</si>
  <si>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</si>
  <si>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</si>
  <si>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</si>
  <si>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</si>
  <si>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</si>
  <si>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</si>
  <si>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</si>
  <si>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</si>
  <si>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</si>
  <si>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</si>
  <si>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</si>
  <si>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</si>
  <si>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</si>
  <si>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</si>
  <si>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</si>
  <si>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</si>
  <si>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</si>
  <si>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</si>
  <si>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</si>
  <si>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</si>
  <si>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</si>
  <si>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</si>
  <si>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</si>
  <si>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</si>
  <si>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</si>
  <si>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</si>
  <si>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</si>
  <si>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</si>
  <si>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</si>
  <si>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</si>
  <si>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</si>
  <si>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</si>
  <si>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</si>
  <si>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</si>
  <si>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</si>
  <si>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</si>
  <si>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</si>
  <si>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</si>
  <si>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</si>
  <si>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</si>
  <si>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</si>
  <si>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</si>
  <si>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</si>
  <si>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</si>
  <si>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</si>
  <si>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</si>
  <si>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</si>
  <si>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</si>
  <si>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</si>
  <si>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</si>
  <si>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</si>
  <si>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</si>
  <si>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</si>
  <si>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</si>
  <si>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</si>
  <si>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</si>
  <si>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</si>
  <si>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</si>
  <si>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</si>
  <si>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</si>
  <si>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</si>
  <si>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</si>
  <si>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</si>
  <si>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</si>
  <si>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</si>
  <si>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</si>
  <si>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</si>
  <si>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</si>
  <si>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</si>
  <si>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</si>
  <si>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</si>
  <si>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</si>
  <si>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</si>
  <si>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</si>
  <si>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</si>
  <si>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</si>
  <si>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</si>
  <si>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</si>
  <si>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</si>
  <si>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</si>
  <si>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</si>
  <si>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</si>
  <si>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</si>
  <si>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</si>
  <si>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</si>
  <si>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</si>
  <si>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</si>
  <si>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</si>
  <si>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</si>
  <si>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</si>
  <si>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</si>
  <si>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</si>
  <si>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</si>
  <si>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</si>
  <si>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</si>
  <si>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</si>
  <si>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</si>
  <si>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</si>
  <si>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</si>
  <si>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</si>
  <si>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</si>
  <si>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</si>
  <si>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</si>
  <si>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</si>
  <si>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</si>
  <si>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</si>
  <si>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</si>
  <si>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</si>
  <si>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</si>
  <si>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</si>
  <si>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</si>
  <si>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</si>
  <si>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</si>
  <si>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</si>
  <si>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</si>
  <si>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</si>
  <si>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</si>
  <si>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</si>
  <si>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</si>
  <si>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</si>
  <si>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</si>
  <si>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</si>
  <si>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</si>
  <si>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</si>
  <si>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</si>
  <si>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</si>
  <si>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</si>
  <si>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</si>
  <si>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</si>
  <si>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</si>
  <si>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</si>
  <si>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</si>
  <si>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</si>
  <si>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</si>
  <si>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</si>
  <si>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</si>
  <si>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</si>
  <si>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</si>
  <si>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</si>
  <si>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</si>
  <si>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</si>
  <si>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</si>
  <si>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</si>
  <si>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</si>
  <si>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</si>
  <si>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</si>
  <si>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</si>
  <si>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</si>
  <si>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</si>
  <si>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</si>
  <si>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</si>
  <si>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</si>
  <si>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</si>
  <si>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</si>
  <si>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</si>
  <si>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</si>
  <si>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</si>
  <si>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</si>
  <si>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</si>
  <si>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</si>
  <si>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</si>
  <si>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</si>
  <si>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</si>
  <si>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</si>
  <si>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</si>
  <si>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</si>
  <si>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</si>
  <si>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</si>
  <si>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</si>
  <si>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</si>
  <si>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</si>
  <si>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</si>
  <si>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</si>
  <si>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</si>
  <si>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</si>
  <si>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</si>
  <si>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</si>
  <si>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</si>
  <si>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</si>
  <si>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</si>
  <si>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</si>
  <si>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</si>
  <si>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</si>
  <si>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</si>
  <si>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</si>
  <si>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</si>
  <si>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</si>
  <si>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</si>
  <si>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</si>
  <si>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</si>
  <si>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</si>
  <si>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</si>
  <si>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</si>
  <si>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</si>
  <si>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</si>
  <si>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</si>
  <si>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</si>
  <si>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</si>
  <si>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</si>
  <si>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</si>
  <si>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</si>
  <si>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</si>
  <si>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</si>
  <si>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</si>
  <si>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</si>
  <si>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</si>
  <si>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</si>
  <si>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</si>
  <si>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</si>
  <si>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</si>
  <si>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</si>
  <si>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</si>
  <si>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</si>
  <si>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</si>
  <si>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</si>
  <si>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</si>
  <si>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</si>
  <si>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</si>
  <si>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</si>
  <si>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</si>
  <si>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</si>
  <si>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</si>
  <si>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</si>
  <si>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</si>
  <si>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</si>
  <si>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</si>
  <si>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</si>
  <si>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</si>
  <si>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</si>
  <si>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</si>
  <si>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</si>
  <si>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</si>
  <si>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</si>
  <si>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</si>
  <si>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</si>
  <si>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</si>
  <si>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</si>
  <si>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</si>
  <si>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</si>
  <si>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</si>
  <si>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</si>
  <si>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</si>
  <si>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</si>
  <si>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</si>
  <si>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</si>
  <si>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</si>
  <si>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</si>
  <si>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</si>
  <si>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</si>
  <si>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</si>
  <si>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</si>
  <si>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</si>
  <si>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</si>
  <si>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</si>
  <si>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</si>
  <si>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</si>
  <si>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</si>
  <si>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</si>
  <si>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</si>
  <si>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</si>
  <si>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</si>
  <si>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</si>
  <si>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</si>
  <si>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</si>
  <si>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</si>
  <si>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</si>
  <si>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</si>
  <si>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</si>
  <si>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</si>
  <si>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</si>
  <si>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</si>
  <si>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</si>
  <si>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</si>
  <si>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</si>
  <si>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</si>
  <si>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</si>
  <si>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</si>
  <si>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</si>
  <si>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</si>
  <si>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</si>
  <si>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</si>
  <si>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</si>
  <si>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</si>
  <si>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</si>
  <si>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</si>
  <si>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</si>
  <si>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</si>
  <si>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</si>
  <si>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</si>
  <si>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</si>
  <si>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</si>
  <si>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</si>
  <si>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</si>
  <si>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</si>
  <si>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</si>
  <si>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</si>
  <si>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</si>
  <si>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</si>
  <si>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</si>
  <si>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</si>
  <si>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</si>
  <si>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</si>
  <si>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</si>
  <si>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</si>
  <si>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</si>
  <si>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</si>
  <si>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</si>
  <si>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</si>
  <si>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</si>
  <si>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</si>
  <si>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</si>
  <si>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</si>
  <si>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</si>
  <si>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</si>
  <si>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</si>
  <si>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</si>
  <si>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</si>
  <si>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</si>
  <si>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</si>
  <si>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</si>
  <si>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</si>
  <si>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</si>
  <si>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</si>
  <si>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</si>
  <si>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</si>
  <si>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</si>
  <si>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</si>
  <si>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</si>
  <si>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</si>
  <si>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</si>
  <si>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</si>
  <si>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</si>
  <si>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</si>
  <si>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</si>
  <si>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</si>
  <si>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</si>
  <si>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</si>
  <si>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</si>
  <si>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</si>
  <si>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</si>
  <si>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</si>
  <si>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</si>
  <si>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</si>
  <si>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</si>
  <si>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</si>
  <si>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</si>
  <si>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</si>
  <si>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</si>
  <si>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</si>
  <si>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</si>
  <si>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</si>
  <si>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</si>
  <si>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</si>
  <si>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</si>
  <si>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</si>
  <si>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</si>
  <si>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</si>
  <si>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</si>
  <si>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</si>
  <si>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</si>
  <si>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</si>
  <si>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</si>
  <si>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</si>
  <si>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</si>
  <si>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</si>
  <si>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</si>
  <si>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</si>
  <si>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</si>
  <si>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</si>
  <si>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</si>
  <si>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</si>
  <si>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</si>
  <si>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</si>
  <si>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</si>
  <si>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</si>
  <si>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</si>
  <si>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</si>
  <si>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</si>
  <si>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</si>
  <si>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</si>
  <si>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</si>
  <si>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</si>
  <si>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</si>
  <si>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</si>
  <si>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</si>
  <si>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</si>
  <si>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</si>
  <si>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</si>
  <si>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</si>
  <si>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</si>
  <si>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</si>
  <si>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</si>
  <si>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</si>
  <si>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</si>
  <si>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</si>
  <si>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</si>
  <si>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</si>
  <si>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</si>
  <si>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</si>
  <si>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</si>
  <si>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</si>
  <si>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</si>
  <si>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</si>
  <si>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</si>
  <si>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</si>
  <si>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</si>
  <si>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</si>
  <si>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</si>
  <si>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</si>
  <si>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</si>
  <si>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</si>
  <si>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</si>
  <si>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</si>
  <si>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</si>
  <si>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</si>
  <si>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</si>
  <si>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</si>
  <si>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</si>
  <si>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</si>
  <si>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</si>
  <si>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</si>
  <si>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</si>
  <si>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</si>
  <si>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</si>
  <si>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</si>
  <si>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</si>
  <si>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</si>
  <si>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</si>
  <si>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</si>
  <si>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</si>
  <si>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</si>
  <si>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</si>
  <si>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</si>
  <si>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</si>
  <si>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</si>
  <si>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</si>
  <si>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</si>
  <si>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</si>
  <si>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</si>
  <si>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</si>
  <si>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</si>
  <si>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</si>
  <si>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</si>
  <si>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</si>
  <si>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</si>
  <si>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</si>
  <si>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</si>
  <si>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</si>
  <si>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</si>
  <si>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</si>
  <si>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</si>
  <si>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</si>
  <si>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</si>
  <si>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</si>
  <si>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</si>
  <si>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</si>
  <si>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</si>
  <si>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</si>
  <si>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</si>
  <si>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</si>
  <si>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</si>
  <si>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</si>
  <si>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</si>
  <si>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</si>
  <si>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</si>
  <si>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</si>
  <si>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</si>
  <si>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</si>
  <si>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</si>
  <si>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</si>
  <si>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</si>
  <si>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</si>
  <si>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</si>
  <si>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</si>
  <si>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</si>
  <si>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</si>
  <si>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</si>
  <si>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</si>
  <si>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</si>
  <si>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</si>
  <si>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</si>
  <si>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</si>
  <si>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</si>
  <si>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</si>
  <si>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</si>
  <si>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</si>
  <si>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</si>
  <si>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</si>
  <si>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</si>
  <si>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</si>
  <si>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</si>
  <si>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</si>
  <si>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</si>
  <si>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</si>
  <si>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</si>
  <si>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</si>
  <si>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</si>
  <si>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</si>
  <si>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</si>
  <si>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</si>
  <si>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</si>
  <si>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</si>
  <si>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</si>
  <si>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</si>
  <si>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</si>
  <si>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</si>
  <si>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</si>
  <si>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</si>
  <si>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</si>
  <si>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</si>
  <si>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</si>
  <si>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</si>
  <si>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</si>
  <si>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</si>
  <si>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</si>
  <si>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</si>
  <si>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</si>
  <si>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</si>
  <si>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</si>
  <si>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</si>
  <si>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</si>
  <si>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</si>
  <si>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</si>
  <si>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</si>
  <si>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</si>
  <si>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</si>
  <si>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</si>
  <si>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</si>
  <si>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</si>
  <si>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</si>
  <si>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</si>
  <si>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</si>
  <si>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</si>
  <si>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</si>
  <si>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</si>
  <si>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</si>
  <si>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</si>
  <si>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</si>
  <si>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</si>
  <si>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</si>
  <si>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</si>
  <si>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</si>
  <si>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</si>
  <si>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</si>
  <si>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</si>
  <si>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</si>
  <si>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</si>
  <si>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</si>
  <si>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</si>
  <si>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</si>
  <si>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</si>
  <si>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</si>
  <si>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</si>
  <si>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</si>
  <si>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</si>
  <si>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</si>
  <si>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</si>
  <si>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</si>
  <si>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</si>
  <si>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</si>
  <si>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</si>
  <si>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</si>
  <si>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</si>
  <si>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</si>
  <si>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</si>
  <si>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</si>
  <si>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</si>
  <si>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</si>
  <si>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</si>
  <si>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</si>
  <si>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</si>
  <si>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</si>
  <si>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</si>
  <si>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</si>
  <si>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</si>
  <si>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</si>
  <si>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</si>
  <si>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</si>
  <si>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</si>
  <si>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</si>
  <si>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</si>
  <si>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</si>
  <si>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</si>
  <si>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</si>
  <si>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</si>
  <si>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</si>
  <si>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</si>
  <si>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</si>
  <si>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</si>
  <si>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</si>
  <si>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</si>
  <si>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</si>
  <si>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</si>
  <si>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</si>
  <si>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</si>
  <si>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</si>
  <si>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</si>
  <si>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</si>
  <si>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</si>
  <si>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</si>
  <si>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</si>
  <si>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</si>
  <si>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</si>
  <si>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</si>
  <si>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</si>
  <si>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</si>
  <si>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</si>
  <si>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</si>
  <si>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</si>
  <si>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</si>
  <si>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</si>
  <si>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</si>
  <si>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</si>
  <si>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</si>
  <si>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</si>
  <si>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</si>
  <si>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</si>
  <si>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</si>
  <si>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</si>
  <si>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</si>
  <si>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</si>
  <si>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</si>
  <si>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</si>
  <si>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</si>
  <si>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</si>
  <si>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</si>
  <si>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</si>
  <si>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</si>
  <si>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</si>
  <si>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</si>
  <si>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</si>
  <si>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</si>
  <si>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</si>
  <si>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</si>
  <si>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</si>
  <si>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</si>
  <si>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</si>
  <si>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</si>
  <si>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</si>
  <si>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</si>
  <si>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</si>
  <si>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</si>
  <si>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</si>
  <si>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</si>
  <si>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</si>
  <si>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</si>
  <si>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</si>
  <si>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</si>
  <si>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</si>
  <si>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</si>
  <si>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</si>
  <si>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</si>
  <si>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</si>
  <si>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</si>
  <si>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</si>
  <si>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</si>
  <si>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</si>
  <si>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</si>
  <si>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</si>
  <si>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</si>
  <si>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</si>
  <si>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</si>
  <si>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</si>
  <si>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</si>
  <si>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</si>
  <si>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</si>
  <si>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</si>
  <si>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</si>
  <si>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</si>
  <si>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</si>
  <si>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</si>
  <si>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</si>
  <si>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</si>
  <si>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</si>
  <si>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</si>
  <si>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</si>
  <si>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</si>
  <si>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</si>
  <si>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</si>
  <si>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</si>
  <si>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</si>
  <si>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</si>
  <si>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</si>
  <si>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</si>
  <si>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</si>
  <si>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</si>
  <si>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</si>
  <si>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</si>
  <si>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</si>
  <si>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</si>
  <si>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</si>
  <si>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</si>
  <si>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</si>
  <si>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</si>
  <si>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</si>
  <si>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</si>
  <si>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</si>
  <si>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</si>
  <si>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</si>
  <si>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</si>
  <si>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</si>
  <si>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</si>
  <si>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</si>
  <si>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</si>
  <si>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</si>
  <si>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</si>
  <si>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</si>
  <si>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</si>
  <si>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</si>
  <si>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</si>
  <si>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</si>
  <si>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</si>
  <si>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</si>
  <si>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</si>
  <si>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</si>
  <si>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</si>
  <si>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</si>
  <si>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</si>
  <si>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</si>
  <si>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</si>
  <si>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</si>
  <si>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</si>
  <si>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</si>
  <si>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</si>
  <si>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</si>
  <si>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</si>
  <si>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</si>
  <si>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</si>
  <si>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</si>
  <si>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</si>
  <si>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</si>
  <si>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</si>
  <si>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</si>
  <si>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</si>
  <si>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</si>
  <si>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</si>
  <si>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</si>
  <si>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</si>
  <si>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</si>
  <si>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</si>
  <si>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</si>
  <si>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</si>
  <si>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</si>
  <si>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</si>
  <si>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</si>
  <si>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</si>
  <si>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</si>
  <si>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</si>
  <si>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</si>
  <si>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</si>
  <si>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</si>
  <si>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</si>
  <si>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</si>
  <si>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</si>
  <si>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</si>
  <si>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</si>
  <si>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</si>
  <si>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</si>
  <si>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</si>
  <si>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</si>
  <si>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</si>
  <si>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</si>
  <si>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</si>
  <si>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</si>
  <si>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</si>
  <si>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</si>
  <si>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</si>
  <si>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</si>
  <si>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</si>
  <si>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</si>
  <si>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</si>
  <si>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</si>
  <si>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</si>
  <si>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</si>
  <si>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</si>
  <si>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</si>
  <si>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</si>
  <si>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</si>
  <si>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</si>
  <si>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</si>
  <si>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</si>
  <si>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</si>
  <si>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</si>
  <si>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</si>
  <si>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</si>
  <si>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</si>
  <si>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</si>
  <si>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</si>
  <si>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</si>
  <si>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</si>
  <si>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</si>
  <si>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</si>
  <si>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</si>
  <si>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</si>
  <si>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</si>
  <si>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</si>
  <si>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</si>
  <si>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</si>
  <si>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</si>
  <si>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</si>
  <si>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</si>
  <si>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</si>
  <si>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</si>
  <si>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</si>
  <si>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</si>
  <si>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</si>
  <si>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</si>
  <si>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</si>
  <si>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</si>
  <si>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</si>
  <si>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</si>
  <si>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</si>
  <si>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</si>
  <si>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</si>
  <si>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</si>
  <si>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</si>
  <si>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</si>
  <si>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</si>
  <si>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</si>
  <si>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</si>
  <si>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</si>
  <si>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</si>
  <si>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</si>
  <si>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</si>
  <si>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</si>
  <si>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</si>
  <si>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</si>
  <si>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</si>
  <si>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</si>
  <si>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</si>
  <si>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</si>
  <si>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</si>
  <si>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</si>
  <si>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</si>
  <si>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</si>
  <si>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</si>
  <si>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</si>
  <si>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</si>
  <si>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</si>
  <si>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</si>
  <si>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</si>
  <si>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</si>
  <si>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</si>
  <si>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</si>
  <si>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</si>
  <si>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</si>
  <si>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</si>
  <si>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</si>
  <si>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</si>
  <si>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</si>
  <si>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</si>
  <si>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</si>
  <si>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</si>
  <si>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</si>
  <si>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</si>
  <si>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</si>
  <si>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</si>
  <si>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</si>
  <si>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</si>
  <si>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</si>
  <si>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</si>
  <si>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</si>
  <si>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</si>
  <si>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</si>
  <si>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</si>
  <si>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</si>
  <si>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</si>
  <si>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</si>
  <si>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</si>
  <si>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</si>
  <si>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</si>
  <si>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</si>
  <si>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</si>
  <si>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</si>
  <si>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</si>
  <si>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</si>
  <si>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</si>
  <si>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</si>
  <si>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</si>
  <si>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</si>
  <si>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</si>
  <si>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</si>
  <si>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</si>
  <si>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</si>
  <si>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</si>
  <si>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</si>
  <si>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</si>
  <si>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</si>
  <si>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</si>
  <si>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</si>
  <si>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</si>
  <si>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</si>
  <si>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</si>
  <si>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</si>
  <si>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</si>
  <si>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</si>
  <si>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</si>
  <si>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</si>
  <si>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</si>
  <si>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</si>
  <si>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</si>
  <si>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</si>
  <si>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</si>
  <si>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</si>
  <si>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</si>
  <si>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</si>
  <si>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</si>
  <si>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</si>
  <si>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</si>
  <si>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</si>
  <si>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</si>
  <si>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</si>
  <si>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</si>
  <si>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</si>
  <si>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</si>
  <si>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</si>
  <si>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</si>
  <si>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</si>
  <si>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</si>
  <si>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</si>
  <si>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</si>
  <si>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</si>
  <si>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</si>
  <si>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</si>
  <si>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</si>
  <si>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</si>
  <si>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</si>
  <si>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</si>
  <si>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</si>
  <si>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</si>
  <si>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</si>
  <si>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</si>
  <si>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</si>
  <si>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</si>
  <si>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</si>
  <si>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</si>
  <si>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</si>
  <si>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</si>
  <si>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</si>
  <si>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</si>
  <si>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</si>
  <si>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</si>
  <si>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</si>
  <si>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</si>
  <si>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</si>
  <si>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</si>
  <si>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</si>
  <si>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</si>
  <si>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</si>
  <si>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</si>
  <si>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</si>
  <si>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</si>
  <si>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</si>
  <si>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</si>
  <si>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</si>
  <si>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</si>
  <si>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</si>
  <si>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</si>
  <si>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</si>
  <si>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</si>
  <si>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</si>
  <si>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</si>
  <si>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</si>
  <si>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</si>
  <si>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</si>
  <si>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</si>
  <si>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</si>
  <si>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</si>
  <si>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</si>
  <si>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</si>
  <si>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</si>
  <si>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</si>
  <si>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</si>
  <si>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</si>
  <si>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</si>
  <si>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</si>
  <si>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</si>
  <si>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</si>
  <si>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</si>
  <si>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</si>
  <si>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</si>
  <si>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</si>
  <si>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</si>
  <si>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</si>
  <si>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</si>
  <si>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</si>
  <si>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</si>
  <si>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</si>
  <si>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</si>
  <si>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</si>
  <si>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</si>
  <si>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</si>
  <si>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</si>
  <si>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</si>
  <si>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</si>
  <si>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</si>
  <si>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</si>
  <si>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</si>
  <si>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</si>
  <si>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</si>
  <si>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</si>
  <si>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</si>
  <si>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</si>
  <si>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</si>
  <si>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</si>
  <si>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</si>
  <si>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</si>
  <si>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</si>
  <si>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</si>
  <si>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</si>
  <si>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</si>
  <si>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</si>
  <si>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</si>
  <si>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</si>
  <si>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</si>
  <si>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</si>
  <si>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</si>
  <si>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</si>
  <si>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</si>
  <si>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</si>
  <si>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</si>
  <si>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</si>
  <si>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</si>
  <si>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</si>
  <si>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</si>
  <si>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</si>
  <si>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</si>
  <si>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</si>
  <si>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</si>
  <si>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</si>
  <si>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</si>
  <si>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</si>
  <si>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</si>
  <si>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</si>
  <si>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</si>
  <si>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</si>
  <si>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</si>
  <si>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</si>
  <si>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</si>
  <si>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</si>
  <si>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</si>
  <si>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</si>
  <si>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</si>
  <si>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</si>
  <si>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</si>
  <si>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</si>
  <si>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</si>
  <si>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</si>
  <si>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</si>
  <si>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</si>
  <si>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</si>
  <si>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</si>
  <si>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</si>
  <si>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</si>
  <si>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</si>
  <si>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</si>
  <si>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</si>
  <si>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</si>
  <si>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</si>
  <si>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</si>
  <si>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</si>
  <si>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</si>
  <si>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</si>
  <si>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</si>
  <si>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</si>
  <si>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</si>
  <si>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</si>
  <si>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</si>
  <si>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</si>
  <si>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</si>
  <si>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</si>
  <si>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</si>
  <si>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</si>
  <si>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</si>
  <si>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</si>
  <si>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</si>
  <si>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</si>
  <si>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</si>
  <si>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</si>
  <si>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</si>
  <si>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</si>
  <si>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</si>
  <si>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</si>
  <si>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</si>
  <si>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</si>
  <si>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</si>
  <si>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</si>
  <si>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</si>
  <si>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</si>
  <si>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</si>
  <si>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</si>
  <si>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</si>
  <si>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</si>
  <si>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</si>
  <si>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</si>
  <si>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</si>
  <si>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</si>
  <si>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</si>
  <si>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</si>
  <si>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</si>
  <si>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</si>
  <si>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</si>
  <si>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</si>
  <si>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</si>
  <si>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</si>
  <si>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</si>
  <si>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</si>
  <si>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</si>
  <si>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</si>
  <si>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</si>
  <si>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</si>
  <si>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</si>
  <si>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</si>
  <si>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</si>
  <si>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</si>
  <si>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</si>
  <si>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</si>
  <si>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</si>
  <si>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</si>
  <si>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</si>
  <si>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</si>
  <si>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</si>
  <si>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</si>
  <si>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</si>
  <si>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</si>
  <si>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</si>
  <si>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</si>
  <si>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</si>
  <si>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</si>
  <si>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</si>
  <si>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</si>
  <si>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</si>
  <si>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</si>
  <si>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</si>
  <si>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</si>
  <si>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</si>
  <si>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</si>
  <si>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</si>
  <si>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</si>
  <si>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</si>
  <si>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</si>
  <si>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</si>
  <si>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</si>
  <si>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</si>
  <si>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</si>
  <si>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</si>
  <si>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</si>
  <si>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</si>
  <si>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</si>
  <si>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</si>
  <si>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</si>
  <si>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</si>
  <si>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</si>
  <si>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</si>
  <si>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</si>
  <si>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</si>
  <si>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</si>
  <si>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</si>
  <si>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</si>
  <si>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</si>
  <si>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</si>
  <si>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</si>
  <si>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</si>
  <si>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</si>
  <si>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</si>
  <si>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</si>
  <si>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</si>
  <si>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</si>
  <si>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</si>
  <si>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</si>
  <si>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</si>
  <si>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</si>
  <si>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</si>
  <si>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</si>
  <si>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</si>
  <si>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</si>
  <si>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</si>
  <si>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</si>
  <si>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</si>
  <si>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</si>
  <si>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</si>
  <si>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</si>
  <si>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</si>
  <si>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</si>
  <si>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</si>
  <si>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</si>
  <si>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</si>
  <si>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</si>
  <si>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</si>
  <si>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</si>
  <si>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</si>
  <si>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</si>
  <si>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</si>
  <si>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</si>
  <si>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</si>
  <si>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</si>
  <si>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</si>
  <si>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</si>
  <si>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</si>
  <si>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</si>
  <si>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</si>
  <si>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</si>
  <si>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</si>
  <si>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</si>
  <si>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</si>
  <si>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</si>
  <si>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</si>
  <si>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</si>
  <si>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</si>
  <si>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</si>
  <si>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</si>
  <si>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</si>
  <si>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</si>
  <si>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</si>
  <si>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</si>
  <si>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</si>
  <si>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</si>
  <si>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</si>
  <si>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</si>
  <si>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</si>
  <si>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</si>
  <si>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</si>
  <si>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</si>
  <si>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</si>
  <si>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</si>
  <si>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</si>
  <si>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</si>
  <si>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</si>
  <si>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</si>
  <si>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</si>
  <si>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</si>
  <si>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</si>
  <si>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</si>
  <si>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</si>
  <si>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</si>
  <si>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</si>
  <si>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</si>
  <si>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</si>
  <si>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</si>
  <si>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</si>
  <si>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</si>
  <si>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</si>
  <si>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</si>
  <si>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</si>
  <si>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</si>
  <si>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</si>
  <si>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</si>
  <si>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</si>
  <si>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</si>
  <si>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</si>
  <si>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</si>
  <si>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</si>
  <si>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</si>
  <si>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</si>
  <si>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</si>
  <si>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</si>
  <si>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</si>
  <si>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</si>
  <si>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</si>
  <si>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</si>
  <si>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</si>
  <si>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</si>
  <si>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</si>
  <si>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</si>
  <si>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</si>
  <si>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</si>
  <si>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</si>
  <si>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</si>
  <si>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</si>
  <si>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</si>
  <si>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</si>
  <si>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</si>
  <si>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</si>
  <si>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</si>
  <si>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</si>
  <si>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</si>
  <si>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</si>
  <si>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</si>
  <si>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</si>
  <si>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</si>
  <si>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</si>
  <si>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</si>
  <si>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</si>
  <si>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</si>
  <si>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</si>
  <si>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</si>
  <si>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</si>
  <si>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</si>
  <si>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</si>
  <si>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</si>
  <si>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</si>
  <si>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</si>
  <si>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</si>
  <si>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</si>
  <si>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</si>
  <si>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</si>
  <si>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</si>
  <si>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</si>
  <si>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</si>
  <si>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</si>
  <si>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</si>
  <si>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</si>
  <si>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</si>
  <si>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</si>
  <si>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</si>
  <si>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</si>
  <si>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</si>
  <si>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</si>
  <si>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</si>
  <si>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</si>
  <si>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</si>
  <si>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</si>
  <si>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</si>
  <si>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</si>
  <si>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</si>
  <si>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</si>
  <si>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</si>
  <si>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</si>
  <si>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</si>
  <si>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</si>
  <si>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</si>
  <si>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</si>
  <si>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</si>
  <si>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</si>
  <si>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</si>
  <si>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</si>
  <si>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</si>
  <si>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</si>
  <si>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</si>
  <si>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</si>
  <si>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</si>
  <si>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</si>
  <si>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</si>
  <si>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</si>
  <si>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</si>
  <si>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</si>
  <si>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</si>
  <si>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</si>
  <si>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</si>
  <si>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</si>
  <si>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</si>
  <si>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</si>
  <si>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</si>
  <si>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</si>
  <si>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</si>
  <si>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</si>
  <si>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</si>
  <si>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</si>
  <si>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</si>
  <si>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</si>
  <si>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</si>
  <si>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</si>
  <si>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</si>
  <si>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</si>
  <si>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</si>
  <si>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</si>
  <si>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</si>
  <si>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</si>
  <si>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</si>
  <si>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</si>
  <si>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</si>
  <si>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</si>
  <si>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</si>
  <si>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</si>
  <si>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</si>
  <si>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</si>
  <si>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</si>
  <si>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</si>
  <si>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</si>
  <si>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</si>
  <si>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</si>
  <si>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</si>
  <si>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</si>
  <si>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</si>
  <si>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</si>
  <si>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</si>
  <si>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</si>
  <si>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</si>
  <si>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</si>
  <si>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</si>
  <si>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</si>
  <si>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</si>
  <si>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</si>
  <si>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</si>
  <si>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</si>
  <si>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</si>
  <si>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</si>
  <si>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</si>
  <si>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</si>
  <si>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</si>
  <si>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</si>
  <si>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</si>
  <si>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</si>
  <si>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</si>
  <si>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</si>
  <si>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</si>
  <si>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</si>
  <si>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</si>
  <si>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</si>
  <si>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</si>
  <si>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</si>
  <si>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</si>
  <si>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</si>
  <si>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</si>
  <si>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</si>
  <si>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</si>
  <si>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</si>
  <si>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</si>
  <si>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</si>
  <si>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</si>
  <si>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</si>
  <si>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</si>
  <si>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</si>
  <si>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</si>
  <si>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</si>
  <si>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</si>
  <si>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</si>
  <si>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</si>
  <si>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</si>
  <si>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</si>
  <si>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</si>
  <si>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</si>
  <si>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</si>
  <si>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</si>
  <si>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</si>
  <si>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</si>
  <si>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</si>
  <si>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</si>
  <si>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</si>
  <si>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</si>
  <si>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</si>
  <si>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</si>
  <si>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</si>
  <si>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</si>
  <si>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</si>
  <si>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</si>
  <si>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</si>
  <si>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</si>
  <si>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</si>
  <si>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</si>
  <si>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</si>
  <si>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</si>
  <si>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</si>
  <si>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</si>
  <si>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</si>
  <si>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</si>
  <si>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</si>
  <si>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</si>
  <si>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</si>
  <si>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</si>
  <si>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</si>
  <si>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</si>
  <si>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</si>
  <si>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</si>
  <si>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</si>
  <si>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</si>
  <si>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</si>
  <si>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</si>
  <si>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</si>
  <si>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</si>
  <si>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</si>
  <si>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</si>
  <si>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</si>
  <si>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</si>
  <si>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</si>
  <si>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</si>
  <si>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</si>
  <si>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</si>
  <si>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</si>
  <si>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</si>
  <si>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</si>
  <si>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</si>
  <si>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</si>
  <si>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</si>
  <si>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</si>
  <si>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</si>
  <si>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</si>
  <si>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</si>
  <si>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</si>
  <si>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</si>
  <si>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</si>
  <si>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</si>
  <si>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</si>
  <si>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</si>
  <si>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</si>
  <si>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</si>
  <si>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</si>
  <si>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</si>
  <si>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</si>
  <si>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</si>
  <si>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</si>
  <si>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</si>
  <si>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</si>
  <si>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</si>
  <si>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</si>
  <si>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</si>
  <si>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</si>
  <si>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</si>
  <si>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</si>
  <si>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</si>
  <si>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</si>
  <si>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</si>
  <si>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</si>
  <si>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</si>
  <si>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</si>
  <si>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</si>
  <si>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</si>
  <si>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</si>
  <si>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</si>
  <si>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</si>
  <si>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</si>
  <si>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</si>
  <si>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</si>
  <si>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</si>
  <si>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</si>
  <si>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</si>
  <si>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</si>
  <si>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</si>
  <si>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</si>
  <si>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</si>
  <si>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</si>
  <si>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</si>
  <si>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</si>
  <si>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</si>
  <si>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</si>
  <si>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</si>
  <si>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</si>
  <si>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</si>
  <si>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</si>
  <si>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</si>
  <si>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</si>
  <si>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</si>
  <si>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</si>
  <si>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</si>
  <si>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</si>
  <si>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</si>
  <si>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</si>
  <si>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</si>
  <si>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</si>
  <si>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</si>
  <si>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</si>
  <si>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</si>
  <si>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</si>
  <si>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</si>
  <si>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</si>
  <si>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</si>
  <si>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</si>
  <si>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</si>
  <si>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</si>
  <si>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</si>
  <si>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</si>
  <si>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</si>
  <si>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</si>
  <si>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</si>
  <si>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</si>
  <si>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</si>
  <si>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</si>
  <si>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</si>
  <si>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</si>
  <si>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</si>
  <si>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</si>
  <si>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</si>
  <si>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</si>
  <si>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</si>
  <si>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</si>
  <si>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</si>
  <si>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</si>
  <si>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</si>
  <si>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</si>
  <si>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</si>
  <si>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</si>
  <si>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</si>
  <si>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</si>
  <si>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</si>
  <si>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</si>
  <si>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</si>
  <si>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</si>
  <si>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</si>
  <si>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</si>
  <si>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</si>
  <si>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</si>
  <si>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</si>
  <si>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</si>
  <si>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</si>
  <si>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</si>
  <si>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</si>
  <si>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</si>
  <si>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</si>
  <si>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</si>
  <si>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</si>
  <si>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</si>
  <si>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</si>
  <si>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</si>
  <si>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</si>
  <si>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</si>
  <si>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</si>
  <si>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</si>
  <si>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</si>
  <si>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</si>
  <si>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</si>
  <si>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</si>
  <si>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</si>
  <si>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</si>
  <si>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</si>
  <si>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</si>
  <si>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</si>
  <si>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</si>
  <si>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</si>
  <si>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</si>
  <si>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</si>
  <si>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</si>
  <si>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</si>
  <si>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</si>
  <si>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</si>
  <si>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</si>
  <si>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</si>
  <si>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</si>
  <si>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</si>
  <si>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</si>
  <si>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</si>
  <si>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</si>
  <si>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</si>
  <si>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</si>
  <si>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</si>
  <si>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</si>
  <si>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</si>
  <si>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</si>
  <si>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</si>
  <si>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</si>
  <si>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</si>
  <si>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</si>
  <si>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</si>
  <si>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</si>
  <si>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</si>
  <si>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</si>
  <si>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</si>
  <si>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</si>
  <si>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</si>
  <si>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</si>
  <si>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</si>
  <si>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</si>
  <si>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</si>
  <si>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</si>
  <si>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</si>
  <si>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</si>
  <si>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</si>
  <si>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</si>
  <si>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</si>
  <si>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</si>
  <si>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</si>
  <si>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</si>
  <si>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</si>
  <si>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</si>
  <si>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</si>
  <si>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</si>
  <si>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</si>
  <si>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</si>
  <si>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</si>
  <si>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</si>
  <si>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</si>
  <si>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</si>
  <si>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</si>
  <si>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</si>
  <si>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</si>
  <si>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</si>
  <si>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</si>
  <si>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</si>
  <si>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</si>
  <si>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</si>
  <si>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</si>
  <si>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</si>
  <si>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</si>
  <si>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</si>
  <si>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</si>
  <si>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</si>
  <si>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</si>
  <si>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</si>
  <si>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</si>
  <si>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</si>
  <si>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</si>
  <si>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</si>
  <si>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</si>
  <si>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</si>
  <si>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</si>
  <si>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</si>
  <si>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</si>
  <si>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</si>
  <si>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</si>
  <si>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</si>
  <si>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</si>
  <si>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</si>
  <si>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</si>
  <si>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</si>
  <si>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</si>
  <si>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</si>
  <si>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</si>
  <si>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</si>
  <si>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</si>
  <si>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</si>
  <si>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</si>
  <si>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</si>
  <si>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</si>
  <si>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</si>
  <si>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</si>
  <si>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</si>
  <si>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</si>
  <si>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</si>
  <si>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</si>
  <si>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</si>
  <si>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</si>
  <si>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</si>
  <si>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</si>
  <si>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</si>
  <si>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</si>
  <si>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</si>
  <si>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</si>
  <si>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</si>
  <si>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</si>
  <si>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</si>
  <si>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</si>
  <si>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</si>
  <si>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</si>
  <si>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</si>
  <si>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</si>
  <si>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</si>
  <si>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</si>
  <si>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</si>
  <si>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</si>
  <si>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</si>
  <si>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</si>
  <si>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</si>
  <si>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</si>
  <si>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</si>
  <si>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</si>
  <si>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</si>
  <si>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</si>
  <si>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</si>
  <si>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</si>
  <si>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</si>
  <si>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</si>
  <si>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</si>
  <si>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</si>
  <si>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</si>
  <si>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</si>
  <si>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</si>
  <si>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</si>
  <si>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</si>
  <si>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</si>
  <si>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</si>
  <si>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</si>
  <si>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</si>
  <si>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</si>
  <si>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</si>
  <si>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</si>
  <si>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</si>
  <si>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</si>
  <si>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</si>
  <si>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</si>
  <si>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</si>
  <si>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</si>
  <si>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</si>
  <si>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</si>
  <si>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</si>
  <si>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</si>
  <si>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</si>
  <si>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</si>
  <si>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</si>
  <si>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</si>
  <si>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</si>
  <si>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</si>
  <si>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</si>
  <si>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</si>
  <si>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</si>
  <si>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</si>
  <si>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</si>
  <si>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</si>
  <si>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</si>
  <si>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</si>
  <si>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</si>
  <si>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</si>
  <si>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</si>
  <si>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</si>
  <si>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</si>
  <si>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</si>
  <si>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</si>
  <si>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</si>
  <si>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</si>
  <si>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</si>
  <si>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</si>
  <si>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</si>
  <si>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</si>
  <si>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</si>
  <si>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</si>
  <si>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</si>
  <si>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</si>
  <si>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</si>
  <si>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</si>
  <si>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</si>
  <si>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</si>
  <si>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</si>
  <si>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</si>
  <si>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</si>
  <si>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</si>
  <si>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</si>
  <si>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</si>
  <si>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</si>
  <si>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</si>
  <si>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</si>
  <si>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</si>
  <si>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</si>
  <si>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</si>
  <si>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</si>
  <si>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</si>
  <si>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</si>
  <si>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</si>
  <si>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</si>
  <si>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</si>
  <si>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</si>
  <si>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</si>
  <si>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</si>
  <si>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</si>
  <si>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</si>
  <si>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</si>
  <si>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</si>
  <si>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</si>
  <si>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</si>
  <si>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</si>
  <si>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</si>
  <si>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</si>
  <si>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</si>
  <si>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</si>
  <si>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</si>
  <si>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</si>
  <si>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</si>
  <si>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</si>
  <si>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</si>
  <si>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</si>
  <si>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</si>
  <si>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</si>
  <si>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</si>
  <si>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</si>
  <si>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</si>
  <si>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</si>
  <si>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</si>
  <si>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</si>
  <si>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</si>
  <si>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</si>
  <si>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</si>
  <si>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</si>
  <si>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</si>
  <si>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</si>
  <si>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</si>
  <si>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</si>
  <si>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</si>
  <si>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</si>
  <si>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</si>
  <si>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</si>
  <si>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</si>
  <si>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</si>
  <si>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</si>
  <si>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</si>
  <si>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</si>
  <si>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</si>
  <si>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</si>
  <si>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</si>
  <si>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</si>
  <si>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</si>
  <si>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</si>
  <si>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</si>
  <si>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</si>
  <si>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</si>
  <si>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</si>
  <si>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</si>
  <si>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</si>
  <si>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</si>
  <si>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</si>
  <si>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</si>
  <si>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</si>
  <si>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</si>
  <si>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</si>
  <si>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</si>
  <si>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</si>
  <si>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</si>
  <si>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</si>
  <si>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</si>
  <si>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</si>
  <si>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</si>
  <si>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</si>
  <si>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</si>
  <si>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</si>
  <si>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</si>
  <si>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</si>
  <si>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</si>
  <si>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</si>
  <si>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</si>
  <si>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</si>
  <si>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</si>
  <si>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</si>
  <si>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</si>
  <si>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</si>
  <si>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</si>
  <si>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</si>
  <si>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</si>
  <si>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</si>
  <si>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</si>
  <si>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</si>
  <si>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</si>
  <si>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</si>
  <si>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</si>
  <si>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</si>
  <si>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</si>
  <si>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</si>
  <si>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</si>
  <si>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</si>
  <si>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</si>
  <si>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</si>
  <si>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</si>
  <si>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</si>
  <si>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</si>
  <si>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</si>
  <si>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</si>
  <si>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</si>
  <si>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</si>
  <si>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</si>
  <si>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</si>
  <si>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</si>
  <si>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</si>
  <si>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</si>
  <si>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</si>
  <si>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</si>
  <si>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</si>
  <si>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</si>
  <si>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</si>
  <si>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</si>
  <si>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</si>
  <si>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</si>
  <si>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</si>
  <si>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</si>
  <si>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</si>
  <si>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</si>
  <si>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</si>
  <si>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</si>
  <si>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</si>
  <si>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</si>
  <si>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</si>
  <si>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</si>
  <si>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</si>
  <si>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</si>
  <si>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</si>
  <si>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</si>
  <si>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</si>
  <si>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</si>
  <si>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</si>
  <si>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</si>
  <si>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</si>
  <si>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</si>
  <si>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</si>
  <si>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</si>
  <si>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</si>
  <si>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</si>
  <si>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</si>
  <si>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</si>
  <si>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</si>
  <si>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</si>
  <si>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</si>
  <si>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</si>
  <si>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</si>
  <si>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</si>
  <si>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</si>
  <si>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</si>
  <si>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</si>
  <si>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</si>
  <si>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</si>
  <si>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</si>
  <si>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</si>
  <si>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</si>
  <si>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</si>
  <si>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</si>
  <si>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</si>
  <si>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</si>
  <si>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</si>
  <si>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</si>
  <si>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</si>
  <si>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</si>
  <si>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</si>
  <si>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</si>
  <si>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</si>
  <si>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</si>
  <si>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</si>
  <si>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</si>
  <si>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</si>
  <si>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</si>
  <si>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</si>
  <si>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</si>
  <si>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</si>
  <si>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</si>
  <si>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</si>
  <si>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</si>
  <si>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</si>
  <si>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</si>
  <si>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</si>
  <si>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</si>
  <si>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</si>
  <si>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</si>
  <si>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</si>
  <si>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</si>
  <si>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</si>
  <si>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</si>
  <si>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</si>
  <si>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</si>
  <si>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</si>
  <si>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</si>
  <si>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</si>
  <si>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</si>
  <si>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</si>
  <si>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</si>
  <si>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</si>
  <si>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</si>
  <si>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</si>
  <si>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</si>
  <si>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</si>
  <si>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</si>
  <si>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</si>
  <si>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</si>
  <si>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</si>
  <si>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</si>
  <si>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</si>
  <si>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</si>
  <si>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</si>
  <si>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</si>
  <si>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</si>
  <si>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</si>
  <si>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</si>
  <si>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</si>
  <si>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</si>
  <si>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</si>
  <si>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</si>
  <si>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</si>
  <si>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</si>
  <si>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</si>
  <si>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</si>
  <si>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</si>
  <si>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</si>
  <si>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</si>
  <si>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</si>
  <si>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</si>
  <si>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</si>
  <si>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</si>
  <si>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</si>
  <si>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</si>
  <si>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</si>
  <si>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</si>
  <si>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</si>
  <si>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</si>
  <si>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</si>
  <si>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</si>
  <si>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</si>
  <si>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</si>
  <si>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</si>
  <si>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</si>
  <si>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</si>
  <si>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</si>
  <si>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</si>
  <si>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</si>
  <si>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</si>
  <si>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</si>
  <si>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</si>
  <si>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</si>
  <si>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</si>
  <si>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</si>
  <si>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</si>
  <si>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</si>
  <si>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</si>
  <si>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</si>
  <si>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</si>
  <si>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</si>
  <si>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</si>
  <si>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</si>
  <si>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</si>
  <si>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</si>
  <si>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</si>
  <si>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</si>
  <si>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</si>
  <si>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</si>
  <si>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</si>
  <si>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</si>
  <si>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</si>
  <si>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</si>
  <si>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</si>
  <si>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</si>
  <si>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</si>
  <si>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</si>
  <si>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</si>
  <si>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</si>
  <si>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</si>
  <si>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</si>
  <si>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</si>
  <si>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</si>
  <si>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</si>
  <si>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</si>
  <si>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</si>
  <si>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</si>
  <si>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</si>
  <si>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</si>
  <si>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</si>
  <si>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</si>
  <si>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</si>
  <si>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</si>
  <si>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</si>
  <si>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</si>
  <si>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</si>
  <si>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</si>
  <si>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</si>
  <si>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</si>
  <si>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</si>
  <si>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</si>
  <si>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</si>
  <si>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</si>
  <si>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</si>
  <si>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</si>
  <si>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</si>
  <si>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</si>
  <si>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</si>
  <si>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</si>
  <si>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</si>
  <si>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</si>
  <si>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</si>
  <si>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</si>
  <si>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</si>
  <si>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</si>
  <si>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</si>
  <si>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</si>
  <si>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</si>
  <si>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</si>
  <si>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</si>
  <si>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</si>
  <si>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</si>
  <si>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</si>
  <si>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</si>
  <si>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</si>
  <si>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</si>
  <si>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</si>
  <si>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</si>
  <si>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</si>
  <si>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</si>
  <si>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</si>
  <si>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</si>
  <si>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</si>
  <si>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</si>
  <si>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</si>
  <si>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</si>
  <si>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</si>
  <si>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</si>
  <si>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</si>
  <si>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</si>
  <si>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</si>
  <si>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</si>
  <si>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</si>
  <si>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</si>
  <si>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</si>
  <si>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</si>
  <si>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</si>
  <si>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</si>
  <si>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</si>
  <si>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</si>
  <si>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</si>
  <si>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</si>
  <si>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</si>
  <si>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</si>
  <si>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</si>
  <si>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</si>
  <si>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</si>
  <si>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</si>
  <si>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</si>
  <si>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</si>
  <si>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</si>
  <si>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</si>
  <si>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</si>
  <si>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</si>
  <si>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</si>
  <si>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</si>
  <si>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</si>
  <si>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</si>
  <si>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</si>
  <si>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</si>
  <si>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</si>
  <si>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</si>
  <si>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</si>
  <si>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</si>
  <si>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</si>
  <si>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</si>
  <si>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</si>
  <si>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</si>
  <si>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</si>
  <si>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</si>
  <si>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</si>
  <si>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</si>
  <si>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</si>
  <si>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</si>
  <si>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</si>
  <si>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</si>
  <si>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</si>
  <si>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</si>
  <si>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</si>
  <si>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</si>
  <si>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</si>
  <si>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</si>
  <si>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</si>
  <si>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</si>
  <si>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</si>
  <si>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</si>
  <si>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</si>
  <si>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</si>
  <si>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</si>
  <si>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</si>
  <si>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</si>
  <si>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</si>
  <si>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</si>
  <si>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</si>
  <si>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</si>
  <si>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</si>
  <si>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</si>
  <si>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</si>
  <si>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</si>
  <si>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</si>
  <si>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</si>
  <si>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</si>
  <si>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</si>
  <si>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</si>
  <si>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</si>
  <si>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</si>
  <si>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</si>
  <si>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</si>
  <si>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</si>
  <si>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</si>
  <si>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</si>
  <si>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</si>
  <si>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</si>
  <si>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</si>
  <si>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</si>
  <si>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</si>
  <si>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</si>
  <si>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</si>
  <si>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</si>
  <si>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</si>
  <si>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</si>
  <si>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</si>
  <si>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</si>
  <si>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</si>
  <si>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</si>
  <si>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</si>
  <si>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</si>
  <si>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</si>
  <si>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</si>
  <si>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</si>
  <si>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</si>
  <si>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</si>
  <si>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</si>
  <si>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</si>
  <si>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</si>
  <si>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</si>
  <si>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</si>
  <si>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</si>
  <si>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</si>
  <si>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</si>
  <si>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</si>
  <si>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</si>
  <si>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</si>
  <si>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</si>
  <si>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</si>
  <si>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</si>
  <si>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</si>
  <si>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</si>
  <si>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</si>
  <si>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</si>
  <si>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</si>
  <si>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</si>
  <si>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</si>
  <si>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</si>
  <si>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</si>
  <si>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</si>
  <si>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</si>
  <si>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</si>
  <si>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</si>
  <si>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</si>
  <si>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</si>
  <si>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</si>
  <si>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</si>
  <si>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</si>
  <si>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</si>
  <si>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</si>
  <si>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</si>
  <si>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</si>
  <si>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</si>
  <si>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</si>
  <si>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</si>
  <si>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</si>
  <si>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</si>
  <si>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</si>
  <si>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</si>
  <si>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</si>
  <si>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</si>
  <si>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</si>
  <si>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</si>
  <si>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</si>
  <si>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</si>
  <si>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</si>
  <si>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</si>
  <si>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</si>
  <si>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</si>
  <si>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</si>
  <si>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</si>
  <si>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</si>
  <si>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</si>
  <si>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</si>
  <si>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</si>
  <si>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</si>
  <si>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</si>
  <si>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</si>
  <si>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</si>
  <si>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</si>
  <si>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</si>
  <si>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</si>
  <si>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</si>
  <si>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</si>
  <si>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</si>
  <si>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</si>
  <si>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</si>
  <si>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</si>
  <si>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</si>
  <si>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</si>
  <si>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</si>
  <si>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</si>
  <si>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</si>
  <si>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</si>
  <si>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</si>
  <si>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</si>
  <si>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</si>
  <si>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</si>
  <si>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</si>
  <si>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</si>
  <si>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</si>
  <si>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</si>
  <si>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</si>
  <si>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</si>
  <si>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</si>
  <si>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</si>
  <si>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</si>
  <si>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</si>
  <si>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</si>
  <si>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</si>
  <si>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</si>
  <si>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</si>
  <si>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</si>
  <si>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</si>
  <si>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</si>
  <si>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</si>
  <si>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</si>
  <si>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</si>
  <si>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</si>
  <si>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</si>
  <si>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</si>
  <si>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</si>
  <si>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</si>
  <si>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</si>
  <si>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</si>
  <si>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</si>
  <si>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</si>
  <si>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</si>
  <si>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</si>
  <si>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</si>
  <si>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</si>
  <si>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</si>
  <si>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</si>
  <si>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</si>
  <si>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</si>
  <si>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</si>
  <si>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</si>
  <si>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</si>
  <si>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</si>
  <si>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</si>
  <si>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</si>
  <si>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</si>
  <si>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</si>
  <si>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</si>
  <si>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</si>
  <si>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</si>
  <si>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</si>
  <si>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</si>
  <si>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</si>
  <si>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</si>
  <si>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</si>
  <si>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</si>
  <si>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</si>
  <si>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</si>
  <si>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</si>
  <si>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</si>
  <si>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</si>
  <si>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</si>
  <si>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</si>
  <si>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</si>
  <si>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</si>
  <si>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</si>
  <si>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</si>
  <si>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</si>
  <si>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</si>
  <si>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</si>
  <si>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</si>
  <si>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</si>
  <si>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</si>
  <si>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</si>
  <si>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</si>
  <si>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</si>
  <si>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</si>
  <si>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</si>
  <si>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</si>
  <si>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</si>
  <si>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</si>
  <si>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</si>
  <si>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</si>
  <si>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</si>
  <si>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</si>
  <si>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</si>
  <si>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</si>
  <si>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</si>
  <si>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</si>
  <si>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</si>
  <si>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</si>
  <si>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</si>
  <si>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</si>
  <si>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</si>
  <si>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</si>
  <si>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</si>
  <si>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</si>
  <si>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</si>
  <si>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</si>
  <si>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</si>
  <si>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</si>
  <si>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</si>
  <si>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</si>
  <si>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</si>
  <si>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</si>
  <si>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</si>
  <si>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</si>
  <si>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</si>
  <si>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</si>
  <si>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</si>
  <si>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</si>
  <si>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</si>
  <si>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</si>
  <si>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</si>
  <si>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</si>
  <si>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</si>
  <si>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</si>
  <si>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</si>
  <si>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</si>
  <si>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</si>
  <si>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</si>
  <si>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</si>
  <si>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</si>
  <si>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</si>
  <si>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</si>
  <si>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</si>
  <si>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</si>
  <si>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</si>
  <si>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</si>
  <si>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</si>
  <si>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</si>
  <si>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</si>
  <si>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</si>
  <si>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</si>
  <si>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</si>
  <si>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</si>
  <si>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</si>
  <si>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</si>
  <si>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</si>
  <si>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</si>
  <si>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</si>
  <si>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</si>
  <si>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</si>
  <si>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</si>
  <si>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</si>
  <si>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</si>
  <si>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</si>
  <si>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</si>
  <si>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</si>
  <si>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</si>
  <si>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</si>
  <si>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</si>
  <si>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</si>
  <si>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</si>
  <si>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</si>
  <si>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</si>
  <si>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</si>
  <si>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</si>
  <si>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</si>
  <si>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</si>
  <si>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</si>
  <si>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</si>
  <si>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</si>
  <si>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</si>
  <si>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</si>
  <si>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</si>
  <si>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</si>
  <si>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</si>
  <si>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</si>
  <si>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</si>
  <si>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</si>
  <si>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</si>
  <si>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</si>
  <si>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</si>
  <si>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</si>
  <si>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</si>
  <si>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</si>
  <si>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</si>
  <si>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</si>
  <si>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</si>
  <si>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</si>
  <si>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</si>
  <si>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</si>
  <si>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</si>
  <si>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</si>
  <si>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</si>
  <si>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</si>
  <si>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</si>
  <si>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</si>
  <si>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</si>
  <si>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</si>
  <si>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</si>
  <si>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</si>
  <si>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</si>
  <si>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</si>
  <si>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</si>
  <si>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</si>
  <si>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</si>
  <si>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</si>
  <si>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</si>
  <si>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</si>
  <si>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</si>
  <si>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</si>
  <si>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</si>
  <si>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</si>
  <si>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</si>
  <si>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</si>
  <si>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</si>
  <si>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</si>
  <si>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</si>
  <si>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</si>
  <si>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</si>
  <si>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</si>
  <si>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</si>
  <si>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</si>
  <si>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</si>
  <si>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</si>
  <si>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</si>
  <si>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</si>
  <si>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</si>
  <si>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</si>
  <si>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</si>
  <si>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</si>
  <si>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</si>
  <si>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</si>
  <si>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</si>
  <si>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</si>
  <si>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</si>
  <si>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</si>
  <si>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</si>
  <si>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</si>
  <si>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</si>
  <si>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</si>
  <si>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</si>
  <si>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</si>
  <si>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</si>
  <si>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</si>
  <si>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</si>
  <si>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</si>
  <si>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</si>
  <si>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</si>
  <si>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</si>
  <si>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</si>
  <si>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</si>
  <si>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</si>
  <si>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</si>
  <si>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</si>
  <si>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</si>
  <si>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</si>
  <si>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</si>
  <si>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</si>
  <si>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</si>
  <si>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</si>
  <si>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</si>
  <si>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</si>
  <si>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</si>
  <si>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</si>
  <si>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</si>
  <si>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</si>
  <si>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</si>
  <si>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</si>
  <si>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</si>
  <si>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</si>
  <si>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</si>
  <si>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</si>
  <si>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</si>
  <si>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</si>
  <si>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</si>
  <si>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</si>
  <si>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</si>
  <si>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</si>
  <si>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</si>
  <si>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</si>
  <si>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</si>
  <si>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</si>
  <si>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</si>
  <si>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</si>
  <si>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</si>
  <si>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</si>
  <si>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</si>
  <si>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</si>
  <si>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</si>
  <si>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</si>
  <si>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</si>
  <si>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</si>
  <si>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</si>
  <si>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</si>
  <si>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</si>
  <si>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</si>
  <si>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</si>
  <si>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</si>
  <si>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</si>
  <si>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</si>
  <si>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</si>
  <si>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</si>
  <si>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</si>
  <si>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</si>
  <si>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</si>
  <si>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</si>
  <si>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</si>
  <si>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</si>
  <si>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</si>
  <si>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</si>
  <si>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</si>
  <si>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</si>
  <si>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</si>
  <si>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</si>
  <si>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</si>
  <si>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</si>
  <si>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</si>
  <si>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</si>
  <si>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</si>
  <si>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</si>
  <si>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</si>
  <si>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</si>
  <si>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</si>
  <si>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</si>
  <si>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</si>
  <si>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</si>
  <si>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</si>
  <si>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</si>
  <si>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</si>
  <si>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</si>
  <si>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</si>
  <si>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</si>
  <si>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</si>
  <si>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</si>
  <si>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</si>
  <si>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</si>
  <si>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</si>
  <si>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</si>
  <si>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</si>
  <si>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</si>
  <si>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</si>
  <si>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</si>
  <si>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</si>
  <si>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</si>
  <si>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</si>
  <si>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</si>
  <si>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</si>
  <si>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</si>
  <si>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</si>
  <si>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</si>
  <si>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</si>
  <si>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</si>
  <si>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</si>
  <si>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</si>
  <si>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</si>
  <si>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</si>
  <si>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</si>
  <si>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</si>
  <si>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</si>
  <si>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</si>
  <si>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</si>
  <si>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</si>
  <si>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</si>
  <si>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</si>
  <si>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</si>
  <si>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</si>
  <si>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</si>
  <si>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</si>
  <si>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</si>
  <si>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</si>
  <si>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</si>
  <si>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</si>
  <si>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</si>
  <si>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</si>
  <si>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</si>
  <si>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</si>
  <si>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</si>
  <si>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</si>
  <si>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</si>
  <si>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</si>
  <si>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</si>
  <si>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</si>
  <si>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</si>
  <si>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</si>
  <si>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</si>
  <si>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</si>
  <si>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</si>
  <si>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</si>
  <si>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</si>
  <si>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</si>
  <si>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</si>
  <si>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</si>
  <si>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</si>
  <si>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</si>
  <si>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</si>
  <si>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</si>
  <si>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</si>
  <si>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</si>
  <si>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</si>
  <si>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</si>
  <si>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</si>
  <si>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</si>
  <si>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</si>
  <si>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</si>
  <si>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</si>
  <si>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</si>
  <si>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</si>
  <si>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</si>
  <si>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</si>
  <si>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</si>
  <si>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</si>
  <si>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</si>
  <si>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</si>
  <si>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</si>
  <si>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</si>
  <si>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</si>
  <si>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</si>
  <si>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</si>
  <si>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</si>
  <si>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</si>
  <si>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</si>
  <si>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</si>
  <si>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</si>
  <si>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</si>
  <si>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</si>
  <si>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</si>
  <si>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</si>
  <si>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</si>
  <si>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</si>
  <si>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</si>
  <si>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</si>
  <si>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</si>
  <si>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</si>
  <si>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</si>
  <si>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</si>
  <si>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</si>
  <si>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</si>
  <si>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</si>
  <si>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</si>
  <si>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</si>
  <si>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</si>
  <si>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</si>
  <si>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</si>
  <si>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</si>
  <si>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</si>
  <si>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</si>
  <si>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</si>
  <si>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</si>
  <si>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</si>
  <si>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</si>
  <si>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</si>
  <si>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</si>
  <si>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</si>
  <si>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</si>
  <si>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</si>
  <si>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</si>
  <si>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</si>
  <si>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</si>
  <si>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</si>
  <si>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</si>
  <si>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</si>
  <si>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</si>
  <si>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</si>
  <si>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</si>
  <si>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</si>
  <si>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</si>
  <si>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</si>
  <si>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</si>
  <si>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</si>
  <si>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</si>
  <si>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</si>
  <si>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</si>
  <si>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</si>
  <si>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</si>
  <si>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</si>
  <si>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</si>
  <si>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</si>
  <si>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</si>
  <si>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</si>
  <si>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</si>
  <si>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</si>
  <si>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</si>
  <si>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</si>
  <si>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</si>
  <si>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</si>
  <si>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</si>
  <si>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</si>
  <si>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</si>
  <si>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</si>
  <si>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</si>
  <si>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</si>
  <si>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</si>
  <si>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</si>
  <si>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</si>
  <si>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</si>
  <si>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</si>
  <si>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</si>
  <si>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</si>
  <si>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</si>
  <si>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</si>
  <si>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</si>
  <si>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</si>
  <si>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</si>
  <si>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</si>
  <si>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</si>
  <si>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</si>
  <si>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</si>
  <si>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</si>
  <si>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</si>
  <si>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</si>
  <si>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</si>
  <si>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</si>
  <si>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</si>
  <si>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</si>
  <si>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</si>
  <si>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</si>
  <si>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</si>
  <si>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</si>
  <si>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</si>
  <si>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</si>
  <si>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</si>
  <si>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</si>
  <si>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</si>
  <si>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</si>
  <si>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</si>
  <si>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</si>
  <si>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</si>
  <si>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</si>
  <si>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</si>
  <si>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</si>
  <si>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</si>
  <si>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</si>
  <si>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</si>
  <si>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</si>
  <si>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</si>
  <si>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</si>
  <si>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</si>
  <si>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</si>
  <si>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</si>
  <si>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</si>
  <si>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</si>
  <si>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</si>
  <si>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</si>
  <si>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</si>
  <si>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</si>
  <si>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</si>
  <si>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</si>
  <si>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</si>
  <si>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</si>
  <si>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</si>
  <si>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</si>
  <si>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</si>
  <si>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</si>
  <si>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</si>
  <si>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</si>
  <si>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</si>
  <si>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</si>
  <si>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</si>
  <si>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</si>
  <si>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</si>
  <si>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</si>
  <si>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</si>
  <si>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</si>
  <si>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</si>
  <si>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</si>
  <si>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</si>
  <si>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</si>
  <si>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</si>
  <si>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</si>
  <si>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</si>
  <si>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</si>
  <si>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</si>
  <si>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</si>
  <si>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</si>
  <si>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</si>
  <si>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</si>
  <si>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</si>
  <si>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</si>
  <si>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</si>
  <si>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</si>
  <si>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</si>
  <si>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</si>
  <si>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</si>
  <si>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</si>
  <si>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</si>
  <si>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</si>
  <si>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</si>
  <si>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</si>
  <si>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</si>
  <si>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</si>
  <si>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</si>
  <si>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</si>
  <si>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</si>
  <si>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</si>
  <si>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</si>
  <si>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</si>
  <si>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</si>
  <si>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</si>
  <si>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</si>
  <si>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</si>
  <si>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</si>
  <si>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</si>
  <si>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</si>
  <si>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</si>
  <si>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</si>
  <si>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</si>
  <si>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</si>
  <si>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</si>
  <si>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</si>
  <si>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</si>
  <si>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</si>
  <si>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</si>
  <si>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</si>
  <si>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</si>
  <si>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</si>
  <si>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</si>
  <si>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</si>
  <si>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</si>
  <si>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</si>
  <si>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</si>
  <si>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</si>
  <si>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</si>
  <si>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</si>
  <si>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</si>
  <si>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</si>
  <si>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</si>
  <si>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</si>
  <si>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</si>
  <si>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</si>
  <si>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</si>
  <si>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</si>
  <si>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</si>
  <si>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</si>
  <si>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</si>
  <si>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</si>
  <si>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</si>
  <si>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</si>
  <si>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</si>
  <si>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</si>
  <si>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</si>
  <si>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</si>
  <si>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</si>
  <si>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</si>
  <si>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</si>
  <si>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</si>
  <si>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</si>
  <si>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</si>
  <si>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</si>
  <si>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</si>
  <si>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</si>
  <si>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</si>
  <si>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</si>
  <si>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</si>
  <si>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</si>
  <si>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</si>
  <si>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</si>
  <si>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</si>
  <si>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</si>
  <si>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</si>
  <si>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</si>
  <si>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</si>
  <si>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</si>
  <si>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</si>
  <si>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</si>
  <si>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</si>
  <si>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</si>
  <si>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</si>
  <si>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</si>
  <si>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</si>
  <si>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</si>
  <si>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</si>
  <si>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</si>
  <si>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</si>
  <si>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</si>
  <si>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</si>
  <si>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</si>
  <si>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</si>
  <si>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</si>
  <si>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</si>
  <si>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</si>
  <si>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</si>
  <si>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</si>
  <si>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</si>
  <si>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</si>
  <si>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</si>
  <si>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</si>
  <si>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</si>
  <si>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</si>
  <si>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</si>
  <si>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</si>
  <si>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</si>
  <si>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</si>
  <si>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</si>
  <si>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</si>
  <si>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</si>
  <si>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</si>
  <si>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</si>
  <si>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</si>
  <si>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</si>
  <si>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</si>
  <si>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</si>
  <si>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</si>
  <si>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</si>
  <si>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</si>
  <si>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</si>
  <si>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</si>
  <si>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</si>
  <si>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</si>
  <si>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</si>
  <si>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</si>
  <si>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</si>
  <si>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</si>
  <si>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</si>
  <si>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</si>
  <si>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</si>
  <si>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</si>
  <si>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</si>
  <si>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</si>
  <si>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</si>
  <si>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</si>
  <si>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</si>
  <si>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</si>
  <si>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</si>
  <si>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</si>
  <si>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</si>
  <si>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</si>
  <si>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</si>
  <si>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</si>
  <si>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</si>
  <si>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</si>
  <si>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</si>
  <si>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</si>
  <si>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</si>
  <si>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</si>
  <si>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</si>
  <si>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</si>
  <si>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</si>
  <si>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</si>
  <si>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</si>
  <si>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</si>
  <si>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</si>
  <si>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</si>
  <si>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</si>
  <si>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</si>
  <si>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</si>
  <si>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</si>
  <si>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</si>
  <si>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</si>
  <si>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</si>
  <si>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</si>
  <si>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</si>
  <si>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</si>
  <si>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</si>
  <si>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</si>
  <si>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</si>
  <si>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</si>
  <si>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</si>
  <si>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</si>
  <si>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</si>
  <si>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</si>
  <si>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</si>
  <si>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</si>
  <si>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</si>
  <si>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</si>
  <si>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</si>
  <si>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</si>
  <si>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</si>
  <si>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</si>
  <si>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</si>
  <si>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</si>
  <si>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</si>
  <si>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</si>
  <si>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</si>
  <si>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</si>
  <si>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</si>
  <si>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</si>
  <si>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</si>
  <si>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</si>
  <si>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</si>
  <si>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</si>
  <si>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</si>
  <si>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</si>
  <si>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</si>
  <si>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</si>
  <si>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</si>
  <si>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</si>
  <si>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</si>
  <si>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</si>
  <si>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</si>
  <si>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</si>
  <si>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</si>
  <si>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</si>
  <si>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</si>
  <si>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</si>
  <si>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</si>
  <si>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</si>
  <si>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</si>
  <si>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</si>
  <si>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</si>
  <si>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</si>
  <si>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</si>
  <si>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</si>
  <si>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</si>
  <si>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</si>
  <si>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</si>
  <si>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</si>
  <si>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</si>
  <si>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</si>
  <si>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</si>
  <si>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</si>
  <si>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</si>
  <si>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</si>
  <si>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</si>
  <si>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</si>
  <si>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</si>
  <si>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</si>
  <si>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</si>
  <si>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</si>
  <si>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</si>
  <si>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</si>
  <si>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</si>
  <si>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</si>
  <si>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</si>
  <si>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</si>
  <si>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</si>
  <si>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</si>
  <si>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</si>
  <si>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</si>
  <si>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</si>
  <si>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</si>
  <si>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</si>
  <si>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</si>
  <si>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</si>
  <si>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</si>
  <si>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</si>
  <si>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</si>
  <si>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</si>
  <si>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</si>
  <si>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</si>
  <si>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</si>
  <si>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</si>
  <si>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</si>
  <si>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</si>
  <si>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</si>
  <si>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</si>
  <si>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</si>
  <si>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</si>
  <si>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</si>
  <si>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</si>
  <si>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</si>
  <si>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</si>
  <si>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</si>
  <si>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</si>
  <si>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</si>
  <si>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</si>
  <si>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</si>
  <si>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</si>
  <si>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</si>
  <si>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</si>
  <si>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</si>
  <si>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</si>
  <si>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</si>
  <si>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</si>
  <si>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</si>
  <si>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</si>
  <si>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</si>
  <si>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</si>
  <si>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</si>
  <si>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</si>
  <si>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</si>
  <si>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</si>
  <si>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</si>
  <si>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</si>
  <si>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</si>
  <si>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</si>
  <si>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</si>
  <si>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</si>
  <si>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</si>
  <si>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</si>
  <si>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</si>
  <si>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</si>
  <si>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</si>
  <si>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</si>
  <si>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</si>
  <si>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</si>
  <si>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</si>
  <si>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</si>
  <si>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</si>
  <si>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</si>
  <si>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</si>
  <si>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</si>
  <si>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</si>
  <si>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</si>
  <si>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</si>
  <si>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</si>
  <si>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</si>
  <si>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</si>
  <si>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</si>
  <si>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</si>
  <si>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</si>
  <si>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</si>
  <si>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</si>
  <si>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</si>
  <si>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</si>
  <si>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</si>
  <si>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</si>
  <si>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</si>
  <si>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</si>
  <si>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</si>
  <si>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</si>
  <si>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</si>
  <si>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</si>
  <si>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</si>
  <si>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</si>
  <si>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</si>
  <si>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</si>
  <si>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</si>
  <si>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</si>
  <si>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</si>
  <si>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</si>
  <si>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</si>
  <si>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</si>
  <si>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</si>
  <si>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</si>
  <si>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</si>
  <si>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</si>
  <si>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</si>
  <si>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</si>
  <si>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</si>
  <si>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</si>
  <si>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</si>
  <si>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</si>
  <si>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</si>
  <si>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</si>
  <si>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</si>
  <si>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</si>
  <si>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</si>
  <si>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</si>
  <si>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</si>
  <si>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</si>
  <si>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</si>
  <si>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</si>
  <si>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</si>
  <si>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</si>
  <si>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</si>
  <si>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</si>
  <si>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</si>
  <si>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</si>
  <si>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</si>
  <si>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</si>
  <si>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</si>
  <si>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</si>
  <si>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</si>
  <si>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</si>
  <si>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</si>
  <si>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</si>
  <si>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</si>
  <si>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</si>
  <si>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</si>
  <si>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</si>
  <si>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</si>
  <si>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</si>
  <si>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</si>
  <si>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</si>
  <si>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</si>
  <si>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</si>
  <si>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</si>
  <si>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</si>
  <si>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</si>
  <si>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</si>
  <si>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</si>
  <si>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</si>
  <si>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</si>
  <si>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</si>
  <si>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</si>
  <si>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</si>
  <si>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</si>
  <si>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</si>
  <si>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</si>
  <si>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</si>
  <si>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</si>
  <si>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</si>
  <si>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</si>
  <si>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</si>
  <si>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</si>
  <si>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</si>
  <si>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</si>
  <si>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</si>
  <si>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</si>
  <si>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</si>
  <si>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</si>
  <si>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</si>
  <si>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</si>
  <si>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</si>
  <si>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</si>
  <si>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</si>
  <si>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</si>
  <si>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</si>
  <si>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</si>
  <si>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</si>
  <si>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</si>
  <si>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</si>
  <si>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</si>
  <si>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</si>
  <si>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</si>
  <si>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</si>
  <si>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</si>
  <si>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</si>
  <si>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</si>
  <si>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</si>
  <si>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</si>
  <si>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</si>
  <si>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</si>
  <si>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</si>
  <si>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</si>
  <si>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</si>
  <si>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</si>
  <si>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</si>
  <si>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</si>
  <si>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</si>
  <si>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</si>
  <si>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</si>
  <si>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</si>
  <si>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</si>
  <si>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</si>
  <si>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</si>
  <si>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</si>
  <si>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</si>
  <si>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</si>
  <si>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</si>
  <si>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</si>
  <si>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</si>
  <si>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</si>
  <si>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</si>
  <si>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</si>
  <si>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</si>
  <si>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</si>
  <si>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</si>
  <si>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</si>
  <si>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</si>
  <si>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</si>
  <si>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</si>
  <si>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</si>
  <si>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</si>
  <si>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</si>
  <si>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</si>
  <si>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</si>
  <si>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</si>
  <si>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</si>
  <si>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</si>
  <si>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</si>
  <si>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</si>
  <si>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</si>
  <si>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</si>
  <si>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</si>
  <si>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</si>
  <si>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</si>
  <si>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</si>
  <si>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</si>
  <si>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</si>
  <si>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</si>
  <si>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</si>
  <si>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</si>
  <si>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</si>
  <si>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</si>
  <si>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</si>
  <si>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</si>
  <si>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</si>
  <si>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</si>
  <si>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</si>
  <si>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</si>
  <si>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</si>
  <si>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</si>
  <si>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</si>
  <si>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</si>
  <si>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</si>
  <si>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</si>
  <si>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</si>
  <si>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</si>
  <si>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</si>
  <si>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</si>
  <si>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</si>
  <si>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</si>
  <si>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</si>
  <si>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</si>
  <si>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</si>
  <si>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</si>
  <si>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</si>
  <si>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</si>
  <si>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</si>
  <si>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</si>
  <si>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</si>
  <si>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</si>
  <si>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</si>
  <si>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</si>
  <si>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</si>
  <si>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</si>
  <si>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</si>
  <si>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</si>
  <si>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</si>
  <si>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</si>
  <si>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</si>
  <si>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</si>
  <si>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</si>
  <si>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</si>
  <si>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</si>
  <si>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</si>
  <si>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</si>
  <si>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</si>
  <si>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</si>
  <si>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</si>
  <si>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</si>
  <si>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</si>
  <si>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</si>
  <si>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</si>
  <si>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</si>
  <si>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</si>
  <si>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</si>
  <si>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</si>
  <si>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</si>
  <si>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</si>
  <si>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</si>
  <si>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</si>
  <si>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</si>
  <si>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</si>
  <si>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</si>
  <si>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</si>
  <si>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</si>
  <si>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</si>
  <si>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</si>
  <si>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</si>
  <si>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</si>
  <si>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</si>
  <si>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</si>
  <si>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</si>
  <si>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</si>
  <si>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</si>
  <si>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</si>
  <si>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</si>
  <si>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</si>
  <si>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</si>
  <si>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</si>
  <si>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</si>
  <si>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</si>
  <si>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</si>
  <si>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</si>
  <si>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</si>
  <si>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</si>
  <si>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</si>
  <si>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</si>
  <si>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</si>
  <si>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</si>
  <si>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</si>
  <si>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</si>
  <si>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</si>
  <si>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</si>
  <si>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</si>
  <si>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</si>
  <si>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</si>
  <si>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</si>
  <si>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</si>
  <si>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</si>
  <si>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</si>
  <si>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</si>
  <si>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</si>
  <si>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</si>
  <si>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</si>
  <si>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</si>
  <si>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</si>
  <si>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</si>
  <si>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</si>
  <si>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</si>
  <si>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</si>
  <si>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</si>
  <si>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</si>
  <si>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</si>
  <si>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</si>
  <si>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</si>
  <si>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</si>
  <si>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</si>
  <si>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</si>
  <si>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</si>
  <si>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</si>
  <si>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</si>
  <si>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</si>
  <si>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</si>
  <si>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</si>
  <si>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</si>
  <si>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</si>
  <si>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</si>
  <si>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</si>
  <si>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</si>
  <si>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</si>
  <si>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</si>
  <si>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</si>
  <si>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</si>
  <si>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</si>
  <si>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</si>
  <si>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</si>
  <si>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</si>
  <si>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</si>
  <si>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</si>
  <si>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</si>
  <si>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</si>
  <si>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</si>
  <si>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</si>
  <si>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</si>
  <si>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</si>
  <si>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</si>
  <si>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</si>
  <si>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</si>
  <si>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</si>
  <si>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</si>
  <si>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</si>
  <si>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</si>
  <si>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</si>
  <si>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</si>
  <si>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</si>
  <si>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</si>
  <si>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</si>
  <si>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</si>
  <si>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</si>
  <si>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</si>
  <si>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</si>
  <si>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</si>
  <si>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</si>
  <si>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</si>
  <si>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</si>
  <si>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</si>
  <si>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</si>
  <si>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</si>
  <si>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</si>
  <si>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</si>
  <si>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</si>
  <si>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</si>
  <si>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</si>
  <si>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</si>
  <si>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</si>
  <si>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</si>
  <si>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</si>
  <si>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</si>
  <si>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</si>
  <si>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</si>
  <si>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</si>
  <si>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</si>
  <si>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</si>
  <si>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</si>
  <si>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</si>
  <si>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</si>
  <si>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</si>
  <si>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</si>
  <si>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</si>
  <si>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</si>
  <si>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</si>
  <si>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</si>
  <si>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</si>
  <si>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</si>
  <si>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</si>
  <si>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</si>
  <si>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</si>
  <si>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</si>
  <si>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</si>
  <si>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</si>
  <si>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</si>
  <si>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</si>
  <si>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</si>
  <si>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</si>
  <si>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</si>
  <si>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</si>
  <si>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</si>
  <si>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</si>
  <si>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</si>
  <si>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</si>
  <si>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</si>
  <si>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</si>
  <si>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</si>
  <si>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</si>
  <si>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</si>
  <si>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</si>
  <si>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</si>
  <si>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</si>
  <si>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</si>
  <si>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</si>
  <si>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</si>
  <si>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</si>
  <si>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</si>
  <si>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</si>
  <si>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</si>
  <si>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</si>
  <si>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</si>
  <si>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</si>
  <si>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</si>
  <si>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</si>
  <si>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</si>
  <si>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</si>
  <si>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</si>
  <si>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</si>
  <si>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</si>
  <si>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</si>
  <si>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</si>
  <si>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</si>
  <si>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</si>
  <si>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</si>
  <si>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</si>
  <si>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</si>
  <si>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</si>
  <si>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</si>
  <si>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</si>
  <si>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</si>
  <si>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</si>
  <si>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</si>
  <si>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</si>
  <si>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</si>
  <si>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</si>
  <si>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</si>
  <si>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</si>
  <si>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</si>
  <si>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</si>
  <si>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</si>
  <si>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</si>
  <si>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</si>
  <si>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</si>
  <si>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</si>
  <si>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</si>
  <si>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</si>
  <si>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</si>
  <si>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</si>
  <si>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</si>
  <si>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</si>
  <si>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</si>
  <si>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</si>
  <si>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</si>
  <si>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</si>
  <si>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</si>
  <si>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</si>
  <si>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</si>
  <si>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</si>
  <si>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</si>
  <si>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</si>
  <si>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</si>
  <si>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</si>
  <si>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</si>
  <si>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</si>
  <si>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</si>
  <si>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</si>
  <si>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</si>
  <si>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</si>
  <si>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</si>
  <si>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</si>
  <si>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</si>
  <si>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</si>
  <si>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</si>
  <si>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</si>
  <si>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</si>
  <si>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</si>
  <si>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</si>
  <si>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</si>
  <si>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</si>
  <si>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</si>
  <si>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</si>
  <si>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</si>
  <si>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</si>
  <si>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</si>
  <si>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</si>
  <si>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</si>
  <si>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</si>
  <si>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</si>
  <si>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</si>
  <si>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</si>
  <si>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</si>
  <si>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</si>
  <si>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</si>
  <si>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</si>
  <si>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</si>
  <si>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</si>
  <si>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</si>
  <si>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</si>
  <si>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</si>
  <si>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</si>
  <si>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</si>
  <si>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</si>
  <si>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</si>
  <si>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</si>
  <si>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</si>
  <si>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</si>
  <si>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</si>
  <si>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</si>
  <si>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</si>
  <si>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</si>
  <si>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</si>
  <si>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</si>
  <si>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</si>
  <si>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</si>
  <si>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</si>
  <si>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</si>
  <si>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</si>
  <si>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</si>
  <si>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</si>
  <si>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</si>
  <si>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</si>
  <si>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</si>
  <si>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</si>
  <si>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</si>
  <si>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</si>
  <si>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</si>
  <si>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</si>
  <si>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</si>
  <si>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</si>
  <si>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</si>
  <si>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</si>
  <si>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</si>
  <si>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</si>
  <si>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</si>
  <si>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</si>
  <si>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</si>
  <si>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</si>
  <si>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</si>
  <si>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</si>
  <si>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</si>
  <si>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</si>
  <si>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</si>
  <si>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</si>
  <si>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</si>
  <si>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</si>
  <si>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</si>
  <si>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</si>
  <si>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</si>
  <si>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</si>
  <si>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</si>
  <si>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</si>
  <si>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</si>
  <si>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</si>
  <si>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</si>
  <si>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</si>
  <si>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</si>
  <si>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</si>
  <si>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</si>
  <si>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</si>
  <si>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</si>
  <si>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</si>
  <si>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</si>
  <si>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</si>
  <si>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</si>
  <si>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</si>
  <si>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</si>
  <si>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</si>
  <si>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</si>
  <si>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</si>
  <si>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</si>
  <si>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</si>
  <si>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</si>
  <si>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</si>
  <si>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</si>
  <si>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</si>
  <si>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</si>
  <si>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</si>
  <si>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</si>
  <si>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</si>
  <si>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</si>
  <si>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</si>
  <si>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</si>
  <si>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</si>
  <si>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</si>
  <si>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</si>
  <si>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</si>
  <si>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</si>
  <si>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</si>
  <si>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</si>
  <si>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</si>
  <si>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</si>
  <si>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</si>
  <si>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</si>
  <si>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</si>
  <si>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</si>
  <si>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</si>
  <si>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</si>
  <si>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</si>
  <si>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</si>
  <si>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</si>
  <si>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</si>
  <si>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</si>
  <si>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</si>
  <si>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</si>
  <si>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</si>
  <si>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</si>
  <si>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</si>
  <si>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</si>
  <si>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</si>
  <si>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</si>
  <si>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</si>
  <si>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</si>
  <si>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</si>
  <si>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</si>
  <si>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</si>
  <si>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</si>
  <si>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</si>
  <si>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</si>
  <si>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</si>
  <si>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</si>
  <si>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</si>
  <si>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</si>
  <si>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</si>
  <si>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</si>
  <si>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</si>
  <si>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</si>
  <si>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</si>
  <si>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</si>
  <si>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</si>
  <si>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</si>
  <si>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</si>
  <si>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</si>
  <si>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</si>
  <si>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</si>
  <si>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</si>
  <si>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</si>
  <si>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</si>
  <si>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</si>
  <si>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</si>
  <si>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</si>
  <si>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</si>
  <si>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</si>
  <si>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</si>
  <si>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</si>
  <si>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</si>
  <si>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</si>
  <si>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</si>
  <si>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</si>
  <si>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</si>
  <si>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</si>
  <si>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</si>
  <si>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</si>
  <si>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</si>
  <si>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</si>
  <si>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</si>
  <si>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</si>
  <si>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</si>
  <si>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</si>
  <si>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</si>
  <si>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</si>
  <si>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</si>
  <si>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</si>
  <si>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</si>
  <si>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</si>
  <si>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</si>
  <si>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</si>
  <si>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</si>
  <si>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</si>
  <si>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</si>
  <si>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</si>
  <si>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</si>
  <si>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</si>
  <si>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</si>
  <si>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</si>
  <si>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</si>
  <si>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</si>
  <si>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</si>
  <si>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</si>
  <si>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</si>
  <si>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</si>
  <si>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</si>
  <si>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</si>
  <si>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</si>
  <si>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</si>
  <si>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</si>
  <si>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</si>
  <si>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</si>
  <si>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</si>
  <si>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</si>
  <si>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</si>
  <si>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</si>
  <si>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</si>
  <si>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</si>
  <si>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</si>
  <si>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</si>
  <si>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</si>
  <si>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</si>
  <si>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</si>
  <si>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</si>
  <si>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</si>
  <si>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</si>
  <si>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</si>
  <si>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</si>
  <si>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</si>
  <si>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</si>
  <si>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</si>
  <si>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</si>
  <si>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</si>
  <si>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</si>
  <si>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</si>
  <si>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</si>
  <si>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</si>
  <si>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</si>
  <si>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</si>
  <si>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</si>
  <si>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</si>
  <si>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</si>
  <si>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</si>
  <si>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</si>
  <si>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</si>
  <si>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</si>
  <si>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</si>
  <si>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</si>
  <si>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</si>
  <si>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</si>
  <si>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</si>
  <si>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</si>
  <si>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</si>
  <si>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</si>
  <si>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</si>
  <si>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</si>
  <si>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</si>
  <si>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</si>
  <si>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</si>
  <si>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</si>
  <si>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</si>
  <si>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</si>
  <si>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</si>
  <si>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</si>
  <si>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</si>
  <si>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</si>
  <si>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</si>
  <si>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</si>
  <si>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</si>
  <si>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</si>
  <si>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</si>
  <si>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</si>
  <si>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</si>
  <si>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</si>
  <si>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</si>
  <si>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</si>
  <si>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</si>
  <si>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</si>
  <si>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</si>
  <si>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</si>
  <si>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</si>
  <si>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</si>
  <si>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</si>
  <si>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</si>
  <si>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</si>
  <si>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</si>
  <si>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</si>
  <si>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</si>
  <si>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</si>
  <si>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</si>
  <si>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</si>
  <si>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</si>
  <si>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</si>
  <si>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</si>
  <si>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</si>
  <si>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</si>
  <si>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</si>
  <si>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</si>
  <si>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</si>
  <si>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</si>
  <si>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</si>
  <si>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</si>
  <si>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</si>
  <si>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</si>
  <si>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</si>
  <si>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</si>
  <si>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</si>
  <si>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</si>
  <si>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</si>
  <si>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</si>
  <si>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</si>
  <si>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</si>
  <si>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</si>
  <si>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</si>
  <si>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</si>
  <si>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</si>
  <si>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</si>
  <si>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</si>
  <si>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</si>
  <si>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</si>
  <si>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</si>
  <si>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</si>
  <si>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</si>
  <si>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</si>
  <si>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</si>
  <si>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</si>
  <si>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</si>
  <si>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</si>
  <si>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</si>
  <si>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</si>
  <si>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</si>
  <si>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</si>
  <si>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</si>
  <si>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</si>
  <si>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</si>
  <si>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</si>
  <si>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</si>
  <si>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</si>
  <si>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</si>
  <si>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</si>
  <si>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</si>
  <si>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</si>
  <si>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</si>
  <si>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</si>
  <si>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</si>
  <si>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</si>
  <si>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</si>
  <si>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</si>
  <si>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</si>
  <si>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</si>
  <si>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</si>
  <si>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</si>
  <si>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</si>
  <si>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</si>
  <si>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</si>
  <si>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</si>
  <si>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</si>
  <si>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</si>
  <si>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</si>
  <si>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</si>
  <si>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</si>
  <si>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</si>
  <si>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</si>
  <si>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</si>
  <si>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</si>
  <si>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</si>
  <si>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</si>
  <si>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</si>
  <si>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</si>
  <si>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</si>
  <si>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</si>
  <si>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</si>
  <si>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</si>
  <si>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</si>
  <si>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</si>
  <si>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</si>
  <si>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</si>
  <si>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</si>
  <si>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</si>
  <si>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</si>
  <si>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</si>
  <si>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</si>
  <si>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</si>
  <si>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</si>
  <si>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</si>
  <si>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</si>
  <si>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</si>
  <si>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</si>
  <si>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</si>
  <si>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</si>
  <si>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</si>
  <si>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</si>
  <si>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</si>
  <si>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</si>
  <si>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</si>
  <si>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</si>
  <si>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</si>
  <si>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</si>
  <si>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</si>
  <si>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</si>
  <si>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</si>
  <si>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</si>
  <si>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</si>
  <si>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</si>
  <si>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</si>
  <si>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</si>
  <si>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</si>
  <si>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</si>
  <si>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</si>
  <si>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</si>
  <si>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</si>
  <si>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</si>
  <si>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</si>
  <si>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</si>
  <si>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</si>
  <si>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</si>
  <si>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</si>
  <si>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</si>
  <si>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</si>
  <si>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</si>
  <si>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</si>
  <si>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</si>
  <si>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</si>
  <si>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</si>
  <si>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</si>
  <si>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</si>
  <si>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</si>
  <si>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</si>
  <si>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</si>
  <si>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</si>
  <si>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</si>
  <si>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</si>
  <si>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</si>
  <si>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</si>
  <si>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</si>
  <si>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</si>
  <si>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</si>
  <si>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</si>
  <si>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</si>
  <si>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</si>
  <si>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</si>
  <si>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</si>
  <si>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</si>
  <si>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</si>
  <si>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</si>
  <si>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</si>
  <si>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</si>
  <si>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</si>
  <si>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</si>
  <si>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</si>
  <si>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</si>
  <si>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</si>
  <si>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</si>
  <si>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</si>
  <si>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</si>
  <si>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</si>
  <si>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</si>
  <si>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</si>
  <si>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</si>
  <si>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</si>
  <si>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</si>
  <si>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</si>
  <si>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</si>
  <si>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</si>
  <si>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</si>
  <si>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</si>
  <si>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</si>
  <si>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</si>
  <si>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</si>
  <si>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</si>
  <si>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</si>
  <si>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</si>
  <si>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</si>
  <si>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</si>
  <si>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</si>
  <si>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</si>
  <si>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</si>
  <si>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</si>
  <si>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</si>
  <si>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</si>
  <si>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</si>
  <si>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</si>
  <si>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</si>
  <si>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</si>
  <si>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</si>
  <si>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</si>
  <si>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</si>
  <si>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</si>
  <si>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</si>
  <si>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</si>
  <si>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</si>
  <si>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</si>
  <si>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</si>
  <si>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</si>
  <si>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</si>
  <si>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</si>
  <si>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</si>
  <si>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</si>
  <si>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</si>
  <si>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</si>
  <si>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</si>
  <si>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</si>
  <si>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</si>
  <si>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</si>
  <si>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</si>
  <si>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</si>
  <si>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</si>
  <si>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</si>
  <si>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</si>
  <si>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</si>
  <si>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</si>
  <si>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</si>
  <si>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</si>
  <si>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</si>
  <si>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</si>
  <si>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</si>
  <si>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</si>
  <si>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</si>
  <si>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</si>
  <si>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</si>
  <si>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</si>
  <si>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</si>
  <si>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</si>
  <si>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</si>
  <si>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</si>
  <si>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</si>
  <si>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</si>
  <si>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</si>
  <si>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</si>
  <si>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</si>
  <si>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</si>
  <si>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</si>
  <si>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</si>
  <si>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</si>
  <si>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</si>
  <si>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</si>
  <si>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</si>
  <si>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</si>
  <si>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</si>
  <si>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</si>
  <si>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</si>
  <si>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</si>
  <si>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</si>
  <si>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</si>
  <si>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</si>
  <si>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</si>
  <si>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</si>
  <si>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</si>
  <si>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</si>
  <si>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</si>
  <si>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</si>
  <si>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</si>
  <si>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</si>
  <si>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</si>
  <si>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</si>
  <si>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</si>
  <si>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</si>
  <si>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</si>
  <si>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</si>
  <si>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</si>
  <si>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</si>
  <si>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</si>
  <si>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</si>
  <si>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</si>
  <si>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</si>
  <si>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</si>
  <si>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</si>
  <si>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</si>
  <si>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</si>
  <si>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</si>
  <si>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</si>
  <si>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</si>
  <si>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</si>
  <si>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</si>
  <si>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</si>
  <si>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</si>
  <si>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</si>
  <si>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</si>
  <si>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</si>
  <si>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</si>
  <si>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</si>
  <si>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</si>
  <si>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</si>
  <si>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</si>
  <si>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</si>
  <si>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</si>
  <si>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</si>
  <si>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</si>
  <si>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</si>
  <si>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</si>
  <si>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</si>
  <si>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</si>
  <si>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</si>
  <si>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</si>
  <si>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</si>
  <si>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</si>
  <si>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</si>
  <si>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</si>
  <si>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</si>
  <si>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</si>
  <si>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</si>
  <si>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</si>
  <si>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</si>
  <si>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</si>
  <si>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</si>
  <si>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</si>
  <si>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</si>
  <si>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</si>
  <si>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</si>
  <si>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</si>
  <si>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</si>
  <si>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</si>
  <si>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</si>
  <si>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</si>
  <si>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</si>
  <si>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</si>
  <si>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</si>
  <si>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</si>
  <si>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</si>
  <si>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</si>
  <si>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</si>
  <si>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</si>
  <si>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</si>
  <si>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</si>
  <si>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</si>
  <si>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</si>
  <si>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</si>
  <si>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</si>
  <si>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</si>
  <si>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</si>
  <si>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</si>
  <si>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</si>
  <si>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</si>
  <si>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</si>
  <si>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</si>
  <si>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</si>
  <si>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</si>
  <si>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</si>
  <si>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</si>
  <si>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</si>
  <si>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</si>
  <si>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</si>
  <si>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</si>
  <si>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</si>
  <si>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</si>
  <si>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</si>
  <si>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</si>
  <si>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</si>
  <si>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</si>
  <si>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</si>
  <si>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</si>
  <si>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</si>
  <si>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</si>
  <si>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</si>
  <si>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</si>
  <si>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</si>
  <si>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</si>
  <si>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</si>
  <si>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</si>
  <si>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</si>
  <si>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</si>
  <si>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</si>
  <si>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</si>
  <si>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</si>
  <si>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</si>
  <si>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</si>
  <si>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</si>
  <si>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</si>
  <si>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</si>
  <si>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</si>
  <si>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</si>
  <si>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</si>
  <si>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</si>
  <si>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</si>
  <si>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</si>
  <si>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</si>
  <si>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</si>
  <si>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</si>
  <si>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</si>
  <si>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</si>
  <si>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</si>
  <si>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</si>
  <si>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</si>
  <si>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</si>
  <si>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</si>
  <si>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</si>
  <si>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</si>
  <si>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</si>
  <si>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</si>
  <si>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</si>
  <si>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</si>
  <si>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</si>
  <si>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</si>
  <si>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</si>
  <si>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</si>
  <si>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</si>
  <si>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</si>
  <si>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</si>
  <si>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</si>
  <si>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</si>
  <si>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</si>
  <si>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</si>
  <si>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</si>
  <si>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</si>
  <si>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</si>
  <si>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</si>
  <si>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</si>
  <si>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</si>
  <si>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</si>
  <si>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</si>
  <si>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</si>
  <si>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</si>
  <si>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</si>
  <si>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</si>
  <si>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</si>
  <si>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</si>
  <si>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</si>
  <si>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</si>
  <si>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</si>
  <si>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</si>
  <si>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</si>
  <si>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</si>
  <si>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</si>
  <si>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</si>
  <si>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</si>
  <si>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</si>
  <si>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</si>
  <si>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</si>
  <si>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</si>
  <si>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</si>
  <si>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</si>
  <si>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</si>
  <si>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</si>
  <si>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</si>
  <si>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</si>
  <si>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</si>
  <si>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</si>
  <si>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</si>
  <si>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</si>
  <si>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</si>
  <si>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</si>
  <si>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</si>
  <si>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</si>
  <si>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</si>
  <si>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</si>
  <si>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</si>
  <si>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</si>
  <si>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</si>
  <si>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</si>
  <si>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</si>
  <si>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</si>
  <si>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</si>
  <si>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</si>
  <si>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</si>
  <si>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</si>
  <si>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</si>
  <si>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</si>
  <si>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</si>
  <si>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</si>
  <si>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</si>
  <si>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</si>
  <si>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</si>
  <si>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</si>
  <si>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</si>
  <si>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</si>
  <si>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</si>
  <si>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</si>
  <si>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</si>
  <si>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</si>
  <si>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</si>
  <si>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</si>
  <si>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</si>
  <si>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</si>
  <si>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</si>
  <si>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</si>
  <si>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</si>
  <si>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</si>
  <si>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</si>
  <si>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</si>
  <si>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</si>
  <si>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</si>
  <si>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</si>
  <si>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</si>
  <si>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</si>
  <si>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</si>
  <si>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</si>
  <si>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</si>
  <si>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</si>
  <si>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</si>
  <si>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</si>
  <si>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</si>
  <si>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</si>
  <si>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</si>
  <si>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</si>
  <si>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</si>
  <si>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</si>
  <si>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</si>
  <si>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</si>
  <si>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</si>
  <si>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</si>
  <si>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</si>
  <si>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</si>
  <si>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</si>
  <si>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</si>
  <si>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</si>
  <si>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</si>
  <si>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</si>
  <si>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</si>
  <si>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</si>
  <si>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</si>
  <si>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</si>
  <si>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</si>
  <si>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</si>
  <si>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</si>
  <si>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</si>
  <si>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</si>
  <si>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</si>
  <si>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</si>
  <si>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</si>
  <si>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</si>
  <si>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</si>
  <si>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</si>
  <si>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</si>
  <si>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</si>
  <si>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</si>
  <si>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</si>
  <si>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</si>
  <si>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</si>
  <si>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</si>
  <si>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</si>
  <si>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</si>
  <si>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</si>
  <si>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</si>
  <si>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</si>
  <si>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</si>
  <si>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</si>
  <si>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</si>
  <si>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</si>
  <si>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</si>
  <si>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</si>
  <si>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</si>
  <si>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</si>
  <si>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</si>
  <si>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</si>
  <si>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</si>
  <si>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</si>
  <si>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</si>
  <si>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</si>
  <si>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</si>
  <si>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</si>
  <si>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</si>
  <si>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</si>
  <si>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</si>
  <si>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</si>
  <si>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</si>
  <si>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</si>
  <si>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</si>
  <si>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</si>
  <si>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</si>
  <si>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</si>
  <si>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</si>
  <si>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</si>
  <si>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</si>
  <si>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</si>
  <si>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</si>
  <si>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</si>
  <si>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</si>
  <si>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</si>
  <si>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</si>
  <si>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</si>
  <si>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</si>
  <si>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</si>
  <si>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</si>
  <si>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</si>
  <si>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</si>
  <si>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</si>
  <si>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</si>
  <si>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</si>
  <si>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</si>
  <si>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</si>
  <si>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</si>
  <si>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</si>
  <si>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</si>
  <si>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</si>
  <si>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</si>
  <si>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</si>
  <si>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</si>
  <si>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</si>
  <si>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</si>
  <si>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</si>
  <si>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</si>
  <si>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</si>
  <si>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</si>
  <si>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</si>
  <si>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</si>
  <si>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</si>
  <si>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</si>
  <si>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</si>
  <si>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</si>
  <si>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</si>
  <si>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</si>
  <si>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</si>
  <si>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</si>
  <si>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</si>
  <si>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</si>
  <si>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</si>
  <si>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</si>
  <si>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</si>
  <si>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</si>
  <si>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</si>
  <si>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</si>
  <si>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</si>
  <si>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</si>
  <si>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</si>
  <si>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</si>
  <si>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</si>
  <si>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</si>
  <si>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</si>
  <si>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</si>
  <si>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</si>
  <si>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</si>
  <si>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</si>
  <si>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</si>
  <si>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</si>
  <si>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</si>
  <si>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</si>
  <si>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</si>
  <si>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</si>
  <si>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</si>
  <si>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</si>
  <si>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</si>
  <si>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</si>
  <si>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</si>
  <si>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</si>
  <si>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</si>
  <si>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</si>
  <si>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</si>
  <si>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</si>
  <si>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</si>
  <si>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</si>
  <si>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</si>
  <si>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</si>
  <si>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</si>
  <si>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</si>
  <si>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</si>
  <si>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</si>
  <si>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</si>
  <si>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</si>
  <si>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</si>
  <si>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</si>
  <si>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</si>
  <si>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</si>
  <si>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</si>
  <si>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</si>
  <si>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</si>
  <si>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</si>
  <si>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</si>
  <si>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</si>
  <si>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</si>
  <si>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</si>
  <si>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</si>
  <si>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</si>
  <si>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</si>
  <si>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</si>
  <si>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</si>
  <si>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</si>
  <si>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</si>
  <si>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</si>
  <si>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</si>
  <si>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</si>
  <si>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</si>
  <si>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</si>
  <si>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</si>
  <si>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</si>
  <si>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</si>
  <si>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</si>
  <si>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</si>
  <si>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</si>
  <si>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</si>
  <si>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</si>
  <si>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</si>
  <si>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</si>
  <si>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</si>
  <si>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</si>
  <si>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</si>
  <si>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</si>
  <si>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</si>
  <si>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</si>
  <si>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</si>
  <si>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</si>
  <si>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</si>
  <si>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</si>
  <si>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</si>
  <si>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</si>
  <si>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</si>
  <si>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</si>
  <si>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</si>
  <si>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</si>
  <si>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</si>
  <si>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</si>
  <si>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</si>
  <si>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</si>
  <si>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</si>
  <si>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</si>
  <si>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</si>
  <si>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</si>
  <si>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</si>
  <si>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</si>
  <si>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</si>
  <si>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</si>
  <si>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</si>
  <si>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</si>
  <si>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</si>
  <si>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</si>
  <si>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</si>
  <si>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</si>
  <si>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</si>
  <si>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</si>
  <si>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</si>
  <si>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</si>
  <si>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</si>
  <si>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</si>
  <si>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</si>
  <si>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</si>
  <si>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</si>
  <si>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</si>
  <si>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</si>
  <si>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</si>
  <si>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</si>
  <si>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</si>
  <si>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</si>
  <si>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</si>
  <si>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</si>
  <si>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</si>
  <si>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</si>
  <si>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</si>
  <si>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</si>
  <si>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</si>
  <si>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</si>
  <si>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</si>
  <si>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</si>
  <si>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</si>
  <si>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</si>
  <si>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</si>
  <si>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</si>
  <si>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</si>
  <si>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</si>
  <si>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</si>
  <si>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</si>
  <si>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</si>
  <si>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</si>
  <si>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</si>
  <si>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</si>
  <si>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</si>
  <si>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</si>
  <si>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</si>
  <si>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</si>
  <si>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</si>
  <si>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</si>
  <si>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</si>
  <si>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</si>
  <si>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</si>
  <si>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</si>
  <si>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</si>
  <si>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</si>
  <si>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</si>
  <si>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</si>
  <si>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</si>
  <si>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</si>
  <si>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</si>
  <si>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</si>
  <si>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</si>
  <si>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</si>
  <si>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</si>
  <si>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</si>
  <si>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</si>
  <si>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</si>
  <si>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</si>
  <si>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</si>
  <si>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</si>
  <si>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</si>
  <si>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</si>
  <si>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</si>
  <si>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</si>
  <si>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</si>
  <si>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</si>
  <si>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</si>
  <si>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</si>
  <si>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</si>
  <si>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</si>
  <si>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</si>
  <si>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</si>
  <si>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</si>
  <si>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</si>
  <si>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</si>
  <si>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</si>
  <si>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</si>
  <si>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</si>
  <si>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</si>
  <si>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</si>
  <si>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</si>
  <si>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</si>
  <si>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</si>
  <si>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</si>
  <si>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</si>
  <si>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</si>
  <si>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</si>
  <si>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</si>
  <si>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</si>
  <si>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</si>
  <si>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</si>
  <si>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</si>
  <si>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</si>
  <si>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</si>
  <si>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</si>
  <si>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</si>
  <si>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</si>
  <si>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</si>
  <si>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</si>
  <si>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</si>
  <si>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</si>
  <si>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</si>
  <si>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</si>
  <si>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</si>
  <si>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</si>
  <si>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</si>
  <si>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</si>
  <si>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</si>
  <si>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</si>
  <si>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</si>
  <si>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</si>
  <si>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</si>
  <si>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</si>
  <si>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</si>
  <si>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</si>
  <si>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</si>
  <si>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</si>
  <si>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</si>
  <si>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</si>
  <si>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</si>
  <si>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</si>
  <si>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</si>
  <si>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</si>
  <si>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</si>
  <si>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</si>
  <si>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</si>
  <si>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</si>
  <si>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</si>
  <si>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</si>
  <si>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</si>
  <si>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</si>
  <si>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</si>
  <si>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</si>
  <si>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</si>
  <si>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</si>
  <si>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</si>
  <si>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</si>
  <si>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</si>
  <si>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</si>
  <si>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</si>
  <si>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</si>
  <si>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</si>
  <si>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</si>
  <si>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</si>
  <si>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</si>
  <si>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</si>
  <si>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</si>
  <si>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</si>
  <si>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</si>
  <si>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</si>
  <si>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</si>
  <si>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</si>
  <si>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</si>
  <si>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</si>
  <si>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</si>
  <si>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</si>
  <si>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</si>
  <si>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</si>
  <si>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</si>
  <si>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</si>
  <si>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</si>
  <si>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</si>
  <si>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</si>
  <si>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</si>
  <si>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</si>
  <si>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</si>
  <si>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</si>
  <si>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</si>
  <si>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</si>
  <si>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</si>
  <si>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</si>
  <si>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</si>
  <si>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</si>
  <si>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</si>
  <si>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</si>
  <si>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</si>
  <si>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</si>
  <si>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</si>
  <si>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</si>
  <si>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</si>
  <si>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</si>
  <si>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</si>
  <si>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</si>
  <si>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</si>
  <si>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</si>
  <si>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</si>
  <si>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</si>
  <si>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</si>
  <si>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</si>
  <si>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</si>
  <si>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</si>
  <si>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</si>
  <si>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</si>
  <si>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</si>
  <si>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</si>
  <si>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</si>
  <si>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</si>
  <si>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</si>
  <si>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</si>
  <si>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</si>
  <si>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</si>
  <si>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</si>
  <si>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</si>
  <si>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</si>
  <si>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</si>
  <si>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</si>
  <si>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</si>
  <si>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</si>
  <si>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</si>
  <si>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</si>
  <si>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</si>
  <si>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</si>
  <si>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</si>
  <si>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</si>
  <si>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</si>
  <si>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</si>
  <si>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</si>
  <si>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</si>
  <si>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</si>
  <si>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</si>
  <si>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</si>
  <si>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</si>
  <si>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</si>
  <si>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</si>
  <si>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</si>
  <si>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</si>
  <si>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</si>
  <si>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</si>
  <si>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</si>
  <si>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</si>
  <si>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</si>
  <si>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</si>
  <si>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</si>
  <si>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</si>
  <si>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</si>
  <si>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</si>
  <si>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</si>
  <si>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</si>
  <si>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</si>
  <si>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</si>
  <si>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</si>
  <si>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</si>
  <si>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</si>
  <si>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</si>
  <si>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</si>
  <si>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</si>
  <si>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</si>
  <si>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</si>
  <si>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</si>
  <si>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</si>
  <si>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</si>
  <si>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</si>
  <si>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</si>
  <si>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</si>
  <si>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</si>
  <si>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</si>
  <si>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</si>
  <si>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</si>
  <si>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</si>
  <si>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</si>
  <si>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</si>
  <si>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</si>
  <si>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</si>
  <si>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</si>
  <si>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</si>
  <si>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</si>
  <si>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</si>
  <si>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</si>
  <si>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</si>
  <si>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</si>
  <si>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</si>
  <si>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</si>
  <si>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</si>
  <si>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</si>
  <si>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</si>
  <si>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</si>
  <si>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</si>
  <si>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</si>
  <si>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</si>
  <si>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</si>
  <si>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</si>
  <si>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</si>
  <si>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</si>
  <si>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</si>
  <si>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</si>
  <si>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</si>
  <si>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</si>
  <si>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</si>
  <si>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</si>
  <si>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</si>
  <si>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</si>
  <si>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</si>
  <si>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</si>
  <si>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</si>
  <si>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</si>
  <si>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</si>
  <si>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</si>
  <si>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</si>
  <si>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</si>
  <si>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</si>
  <si>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</si>
  <si>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</si>
  <si>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</si>
  <si>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</si>
  <si>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</si>
  <si>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</si>
  <si>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</si>
  <si>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</si>
  <si>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</si>
  <si>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</si>
  <si>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</si>
  <si>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</si>
  <si>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</si>
  <si>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</si>
  <si>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</si>
  <si>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</si>
  <si>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</si>
  <si>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</si>
  <si>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</si>
  <si>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</si>
  <si>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</si>
  <si>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</si>
  <si>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</si>
  <si>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</si>
  <si>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</si>
  <si>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</si>
  <si>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</si>
  <si>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</si>
  <si>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</si>
  <si>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</si>
  <si>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</si>
  <si>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</si>
  <si>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</si>
  <si>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</si>
  <si>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</si>
  <si>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</si>
  <si>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</si>
  <si>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</si>
  <si>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</si>
  <si>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</si>
  <si>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</si>
  <si>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</si>
  <si>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</si>
  <si>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</si>
  <si>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</si>
  <si>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</si>
  <si>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</si>
  <si>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</si>
  <si>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</si>
  <si>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</si>
  <si>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</si>
  <si>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</si>
  <si>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</si>
  <si>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</si>
  <si>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</si>
  <si>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</si>
  <si>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</si>
  <si>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</si>
  <si>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</si>
  <si>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</si>
  <si>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</si>
  <si>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</si>
  <si>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</si>
  <si>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</si>
  <si>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</si>
  <si>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</si>
  <si>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</si>
  <si>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</si>
  <si>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</si>
  <si>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</si>
  <si>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</si>
  <si>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</si>
  <si>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</si>
  <si>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</si>
  <si>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</si>
  <si>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</si>
  <si>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</si>
  <si>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</si>
  <si>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</si>
  <si>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</si>
  <si>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</si>
  <si>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</si>
  <si>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</si>
  <si>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</si>
  <si>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</si>
  <si>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</si>
  <si>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</si>
  <si>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</si>
  <si>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</si>
  <si>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</si>
  <si>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</si>
  <si>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</si>
  <si>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</si>
  <si>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</si>
  <si>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</si>
  <si>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</si>
  <si>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</si>
  <si>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</si>
  <si>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</si>
  <si>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</si>
  <si>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</si>
  <si>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</si>
  <si>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</si>
  <si>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</si>
  <si>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</si>
  <si>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</si>
  <si>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</si>
  <si>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</si>
  <si>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</si>
  <si>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</si>
  <si>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</si>
  <si>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</si>
  <si>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</si>
  <si>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</si>
  <si>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</si>
  <si>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</si>
  <si>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</si>
  <si>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</si>
  <si>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</si>
  <si>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</si>
  <si>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</si>
  <si>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</si>
  <si>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</si>
  <si>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</si>
  <si>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</si>
  <si>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</si>
  <si>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</si>
  <si>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</si>
  <si>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</si>
  <si>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</si>
  <si>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</si>
  <si>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</si>
  <si>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</si>
  <si>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</si>
  <si>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</si>
  <si>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</si>
  <si>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</si>
  <si>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</si>
  <si>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</si>
  <si>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</si>
  <si>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</si>
  <si>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</si>
  <si>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</si>
  <si>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</si>
  <si>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</si>
  <si>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</si>
  <si>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</si>
  <si>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</si>
  <si>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</si>
  <si>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</si>
  <si>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</si>
  <si>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</si>
  <si>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</si>
  <si>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</si>
  <si>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</si>
  <si>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</si>
  <si>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</si>
  <si>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</si>
  <si>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</si>
  <si>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</si>
  <si>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</si>
  <si>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</si>
  <si>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</si>
  <si>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</si>
  <si>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</si>
  <si>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</si>
  <si>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</si>
  <si>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</si>
  <si>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</si>
  <si>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</si>
  <si>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</si>
  <si>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</si>
  <si>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</si>
  <si>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</si>
  <si>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</si>
  <si>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</si>
  <si>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</si>
  <si>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</si>
  <si>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</si>
  <si>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</si>
  <si>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</si>
  <si>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</si>
  <si>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</si>
  <si>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</si>
  <si>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</si>
  <si>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</si>
  <si>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</si>
  <si>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</si>
  <si>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</si>
  <si>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</si>
  <si>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</si>
  <si>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</si>
  <si>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</si>
  <si>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</si>
  <si>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</si>
  <si>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</si>
  <si>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</si>
  <si>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</si>
  <si>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</si>
  <si>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</si>
  <si>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</si>
  <si>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</si>
  <si>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</si>
  <si>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</si>
  <si>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</si>
  <si>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</si>
  <si>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</si>
  <si>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</si>
  <si>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</si>
  <si>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</si>
  <si>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</si>
  <si>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</si>
  <si>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</si>
  <si>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</si>
  <si>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</si>
  <si>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</si>
  <si>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</si>
  <si>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</si>
  <si>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</si>
  <si>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</si>
  <si>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</si>
  <si>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</si>
  <si>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</si>
  <si>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</si>
  <si>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</si>
  <si>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</si>
  <si>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</si>
  <si>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</si>
  <si>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</si>
  <si>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</si>
  <si>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</si>
  <si>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</si>
  <si>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</si>
  <si>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</si>
  <si>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</si>
  <si>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</si>
  <si>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</si>
  <si>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</si>
  <si>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</si>
  <si>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</si>
  <si>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</si>
  <si>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</si>
  <si>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</si>
  <si>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</si>
  <si>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</si>
  <si>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</si>
  <si>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</si>
  <si>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</si>
  <si>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</si>
  <si>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</si>
  <si>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</si>
  <si>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</si>
  <si>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</si>
  <si>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</si>
  <si>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</si>
  <si>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</si>
  <si>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</si>
  <si>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</si>
  <si>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</si>
  <si>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</si>
  <si>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</si>
  <si>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</si>
  <si>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</si>
  <si>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</si>
  <si>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</si>
  <si>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</si>
  <si>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</si>
  <si>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</si>
  <si>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</si>
  <si>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</si>
  <si>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</si>
  <si>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</si>
  <si>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</si>
  <si>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</si>
  <si>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</si>
  <si>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</si>
  <si>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</si>
  <si>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</si>
  <si>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</si>
  <si>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</si>
  <si>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</si>
  <si>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</si>
  <si>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</si>
  <si>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</si>
  <si>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</si>
  <si>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</si>
  <si>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</si>
  <si>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</si>
  <si>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</si>
  <si>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</si>
  <si>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</si>
  <si>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</si>
  <si>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</si>
  <si>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</si>
  <si>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</si>
  <si>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</si>
  <si>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</si>
  <si>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</si>
  <si>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</si>
  <si>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</si>
  <si>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</si>
  <si>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</si>
  <si>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</si>
  <si>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</si>
  <si>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</si>
  <si>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</si>
  <si>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</si>
  <si>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</si>
  <si>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</si>
  <si>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</si>
  <si>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</si>
  <si>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</si>
  <si>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</si>
  <si>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</si>
  <si>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</si>
  <si>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</si>
  <si>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</si>
  <si>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</si>
  <si>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</si>
  <si>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</si>
  <si>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</si>
  <si>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</si>
  <si>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</si>
  <si>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</si>
  <si>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</si>
  <si>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</si>
  <si>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</si>
  <si>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</si>
  <si>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</si>
  <si>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</si>
  <si>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</si>
  <si>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</si>
  <si>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</si>
  <si>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</si>
  <si>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</si>
  <si>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</si>
  <si>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</si>
  <si>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</si>
  <si>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</si>
  <si>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</si>
  <si>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</si>
  <si>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</si>
  <si>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</si>
  <si>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</si>
  <si>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</si>
  <si>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</si>
  <si>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</si>
  <si>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</si>
  <si>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</si>
  <si>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</si>
  <si>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</si>
  <si>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</si>
  <si>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</si>
  <si>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</si>
  <si>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</si>
  <si>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</si>
  <si>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</si>
  <si>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</si>
  <si>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</si>
  <si>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</si>
  <si>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</si>
  <si>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</si>
  <si>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</si>
  <si>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</si>
  <si>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</si>
  <si>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</si>
  <si>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</si>
  <si>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</si>
  <si>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</si>
  <si>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</si>
  <si>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</si>
  <si>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</si>
  <si>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</si>
  <si>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</si>
  <si>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</si>
  <si>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</si>
  <si>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</si>
  <si>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</si>
  <si>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</si>
  <si>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</si>
  <si>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</si>
  <si>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</si>
  <si>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</si>
  <si>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</si>
  <si>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</si>
  <si>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</si>
  <si>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</si>
  <si>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</si>
  <si>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</si>
  <si>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</si>
  <si>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</si>
  <si>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</si>
  <si>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</si>
  <si>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</si>
  <si>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</si>
  <si>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</si>
  <si>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</si>
  <si>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</si>
  <si>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</si>
  <si>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</si>
  <si>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</si>
  <si>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</si>
  <si>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</si>
  <si>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</si>
  <si>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</si>
  <si>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</si>
  <si>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</si>
  <si>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</si>
  <si>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</si>
  <si>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</si>
  <si>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</si>
  <si>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</si>
  <si>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</si>
  <si>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</si>
  <si>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</si>
  <si>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</si>
  <si>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</si>
  <si>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</si>
  <si>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</si>
  <si>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</si>
  <si>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</si>
  <si>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</si>
  <si>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</si>
  <si>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</si>
  <si>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</si>
  <si>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</si>
  <si>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</si>
  <si>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</si>
  <si>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</si>
  <si>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</si>
  <si>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</si>
  <si>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</si>
  <si>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</si>
  <si>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</si>
  <si>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</si>
  <si>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</si>
  <si>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</si>
  <si>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</si>
  <si>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</si>
  <si>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</si>
  <si>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</si>
  <si>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</si>
  <si>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</si>
  <si>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</si>
  <si>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</si>
  <si>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</si>
  <si>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</si>
  <si>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</si>
  <si>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</si>
  <si>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</si>
  <si>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</si>
  <si>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</si>
  <si>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</si>
  <si>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</si>
  <si>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</si>
  <si>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</si>
  <si>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</si>
  <si>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</si>
  <si>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</si>
  <si>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</si>
  <si>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</si>
  <si>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</si>
  <si>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</si>
  <si>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</si>
  <si>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</si>
  <si>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</si>
  <si>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</si>
  <si>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</si>
  <si>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</si>
  <si>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</si>
  <si>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</si>
  <si>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</si>
  <si>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</si>
  <si>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</si>
  <si>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</si>
  <si>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</si>
  <si>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</si>
  <si>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</si>
  <si>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</si>
  <si>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</si>
  <si>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</si>
  <si>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</si>
  <si>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</si>
  <si>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</si>
  <si>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</si>
  <si>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</si>
  <si>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</si>
  <si>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</si>
  <si>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</si>
  <si>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</si>
  <si>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</si>
  <si>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</si>
  <si>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</si>
  <si>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</si>
  <si>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</si>
  <si>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</si>
  <si>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</si>
  <si>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</si>
  <si>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</si>
  <si>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</si>
  <si>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</si>
  <si>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</si>
  <si>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</si>
  <si>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</si>
  <si>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</si>
  <si>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</si>
  <si>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</si>
  <si>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</si>
  <si>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</si>
  <si>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</si>
  <si>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</si>
  <si>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</si>
  <si>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</si>
  <si>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</si>
  <si>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</si>
  <si>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</si>
  <si>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</si>
  <si>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</si>
  <si>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</si>
  <si>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</si>
  <si>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</si>
  <si>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</si>
  <si>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</si>
  <si>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</si>
  <si>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</si>
  <si>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</si>
  <si>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</si>
  <si>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</si>
  <si>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</si>
  <si>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</si>
  <si>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</si>
  <si>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</si>
  <si>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</si>
  <si>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</si>
  <si>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</si>
  <si>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</si>
  <si>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</si>
  <si>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</si>
  <si>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</si>
  <si>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</si>
  <si>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</si>
  <si>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</si>
  <si>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</si>
  <si>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</si>
  <si>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</si>
  <si>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</si>
  <si>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</si>
  <si>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</si>
  <si>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</si>
  <si>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</si>
  <si>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</si>
  <si>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</si>
  <si>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</si>
  <si>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</si>
  <si>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</si>
  <si>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</si>
  <si>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</si>
  <si>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</si>
  <si>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</si>
  <si>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</si>
  <si>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</si>
  <si>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</si>
  <si>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</si>
  <si>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</si>
  <si>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</si>
  <si>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</si>
  <si>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</si>
  <si>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</si>
  <si>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</si>
  <si>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</si>
  <si>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</si>
  <si>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</si>
  <si>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</si>
  <si>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</si>
  <si>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</si>
  <si>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</si>
  <si>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</si>
  <si>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</si>
  <si>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</si>
  <si>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</si>
  <si>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</si>
  <si>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</si>
  <si>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</si>
  <si>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</si>
  <si>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</si>
  <si>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</si>
  <si>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</si>
  <si>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</si>
  <si>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</si>
  <si>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</si>
  <si>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</si>
  <si>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</si>
  <si>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</si>
  <si>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</si>
  <si>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</si>
  <si>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</si>
  <si>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</si>
  <si>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</si>
  <si>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</si>
  <si>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</si>
  <si>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</si>
  <si>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</si>
  <si>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</si>
  <si>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</si>
  <si>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</si>
  <si>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</si>
  <si>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</si>
  <si>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</si>
  <si>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</si>
  <si>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</si>
  <si>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</si>
  <si>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</si>
  <si>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</si>
  <si>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</si>
  <si>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</si>
  <si>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</si>
  <si>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</si>
  <si>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</si>
  <si>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</si>
  <si>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</si>
  <si>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</si>
  <si>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</si>
  <si>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</si>
  <si>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</si>
  <si>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</si>
  <si>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</si>
  <si>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</si>
  <si>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</si>
  <si>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</si>
  <si>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</si>
  <si>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</si>
  <si>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</si>
  <si>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</si>
  <si>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</si>
  <si>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</si>
  <si>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</si>
  <si>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</si>
  <si>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</si>
  <si>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</si>
  <si>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</si>
  <si>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</si>
  <si>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</si>
  <si>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</si>
  <si>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</si>
  <si>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</si>
  <si>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</si>
  <si>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</si>
  <si>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</si>
  <si>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</si>
  <si>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</si>
  <si>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</si>
  <si>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</si>
  <si>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</si>
  <si>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</si>
  <si>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</si>
  <si>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</si>
  <si>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</si>
  <si>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</si>
  <si>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</si>
  <si>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</si>
  <si>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</si>
  <si>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</si>
  <si>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</si>
  <si>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</si>
  <si>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</si>
  <si>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</si>
  <si>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</si>
  <si>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</si>
  <si>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</si>
  <si>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</si>
  <si>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</si>
  <si>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</si>
  <si>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</si>
  <si>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</si>
  <si>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</si>
  <si>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</si>
  <si>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</si>
  <si>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</si>
  <si>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</si>
  <si>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</si>
  <si>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</si>
  <si>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</si>
  <si>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</si>
  <si>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</si>
  <si>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</si>
  <si>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</si>
  <si>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</si>
  <si>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</si>
  <si>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</si>
  <si>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</si>
  <si>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</si>
  <si>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</si>
  <si>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</si>
  <si>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</si>
  <si>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</si>
  <si>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</si>
  <si>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</si>
  <si>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</si>
  <si>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</si>
  <si>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</si>
  <si>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</si>
  <si>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</si>
  <si>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</si>
  <si>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</si>
  <si>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</si>
  <si>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</si>
  <si>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</si>
  <si>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</si>
  <si>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</si>
  <si>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</si>
  <si>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</si>
  <si>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</si>
  <si>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</si>
  <si>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</si>
  <si>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</si>
  <si>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</si>
  <si>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</si>
  <si>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</si>
  <si>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</si>
  <si>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</si>
  <si>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</si>
  <si>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</si>
  <si>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</si>
  <si>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</si>
  <si>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</si>
  <si>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</si>
  <si>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</si>
  <si>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</si>
  <si>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</si>
  <si>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</si>
  <si>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</si>
  <si>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</si>
  <si>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</si>
  <si>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</si>
  <si>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</si>
  <si>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</si>
  <si>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</si>
  <si>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</si>
  <si>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</si>
  <si>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</si>
  <si>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</si>
  <si>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</si>
  <si>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</si>
  <si>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</si>
  <si>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</si>
  <si>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</si>
  <si>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</si>
  <si>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</si>
  <si>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</si>
  <si>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</si>
  <si>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</si>
  <si>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</si>
  <si>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</si>
  <si>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</si>
  <si>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</si>
  <si>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</si>
  <si>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</si>
  <si>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</si>
  <si>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</si>
  <si>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</si>
  <si>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</si>
  <si>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</si>
  <si>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</si>
  <si>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</si>
  <si>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</si>
  <si>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</si>
  <si>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</si>
  <si>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</si>
  <si>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</si>
  <si>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</si>
  <si>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</si>
  <si>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</si>
  <si>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</si>
  <si>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</si>
  <si>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</si>
  <si>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</si>
  <si>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</si>
  <si>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</si>
  <si>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</si>
  <si>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</si>
  <si>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</si>
  <si>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</si>
  <si>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</si>
  <si>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</si>
  <si>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</si>
  <si>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</si>
  <si>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</si>
  <si>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</si>
  <si>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</si>
  <si>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</si>
  <si>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</si>
  <si>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</si>
  <si>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</si>
  <si>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</si>
  <si>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</si>
  <si>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</si>
  <si>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</si>
  <si>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</si>
  <si>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</si>
  <si>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</si>
  <si>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</si>
  <si>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</si>
  <si>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</si>
  <si>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</si>
  <si>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</si>
  <si>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</si>
  <si>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</si>
  <si>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</si>
  <si>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</si>
  <si>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</si>
  <si>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</si>
  <si>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</si>
  <si>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</si>
  <si>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</si>
  <si>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</si>
  <si>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</si>
  <si>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</si>
  <si>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</si>
  <si>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</si>
  <si>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</si>
  <si>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</si>
  <si>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</si>
  <si>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</si>
  <si>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</si>
  <si>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</si>
  <si>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</si>
  <si>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</si>
  <si>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</si>
  <si>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</si>
  <si>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</si>
  <si>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</si>
  <si>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</si>
  <si>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</si>
  <si>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</si>
  <si>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</si>
  <si>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</si>
  <si>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</si>
  <si>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</si>
  <si>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</si>
  <si>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</si>
  <si>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</si>
  <si>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</si>
  <si>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</si>
  <si>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</si>
  <si>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</si>
  <si>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</si>
  <si>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</si>
  <si>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</si>
  <si>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</si>
  <si>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</si>
  <si>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</si>
  <si>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</si>
  <si>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</si>
  <si>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</si>
  <si>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</si>
  <si>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</si>
  <si>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</si>
  <si>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</si>
  <si>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</si>
  <si>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</si>
  <si>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</si>
  <si>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</si>
  <si>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</si>
  <si>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</si>
  <si>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</si>
  <si>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</si>
  <si>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</si>
  <si>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</si>
  <si>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</si>
  <si>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</si>
  <si>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</si>
  <si>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</si>
  <si>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</si>
  <si>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</si>
  <si>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</si>
  <si>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</si>
  <si>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</si>
  <si>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</si>
  <si>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</si>
  <si>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</si>
  <si>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</si>
  <si>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</si>
  <si>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</si>
  <si>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</si>
  <si>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</si>
  <si>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</si>
  <si>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</si>
  <si>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</si>
  <si>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</si>
  <si>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</si>
  <si>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</si>
  <si>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</si>
  <si>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</si>
  <si>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</si>
  <si>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</si>
  <si>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</si>
  <si>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</si>
  <si>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</si>
  <si>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</si>
  <si>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</si>
  <si>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</si>
  <si>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</si>
  <si>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</si>
  <si>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</si>
  <si>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</si>
  <si>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</si>
  <si>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</si>
  <si>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</si>
  <si>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</si>
  <si>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</si>
  <si>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</si>
  <si>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</si>
  <si>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</si>
  <si>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</si>
  <si>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</si>
  <si>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</si>
  <si>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</si>
  <si>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</si>
  <si>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</si>
  <si>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</si>
  <si>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</si>
  <si>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</si>
  <si>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</si>
  <si>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</si>
  <si>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</si>
  <si>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</si>
  <si>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</si>
  <si>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</si>
  <si>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</si>
  <si>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</si>
  <si>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</si>
  <si>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</si>
  <si>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</si>
  <si>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</si>
  <si>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</si>
  <si>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</si>
  <si>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</si>
  <si>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</si>
  <si>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</si>
  <si>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</si>
  <si>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</si>
  <si>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</si>
  <si>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</si>
  <si>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</si>
  <si>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</si>
  <si>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</si>
  <si>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</si>
  <si>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</si>
  <si>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</si>
  <si>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</si>
  <si>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</si>
  <si>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</si>
  <si>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</si>
  <si>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</si>
  <si>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</si>
  <si>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</si>
  <si>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</si>
  <si>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</si>
  <si>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</si>
  <si>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</si>
  <si>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</si>
  <si>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</si>
  <si>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</si>
  <si>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</si>
  <si>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</si>
  <si>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</si>
  <si>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</si>
  <si>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</si>
  <si>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</si>
  <si>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</si>
  <si>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</si>
  <si>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</si>
  <si>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</si>
  <si>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</si>
  <si>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</si>
  <si>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</si>
  <si>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</si>
  <si>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</si>
  <si>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</si>
  <si>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</si>
  <si>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</si>
  <si>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</si>
  <si>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</si>
  <si>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</si>
  <si>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</si>
  <si>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</si>
  <si>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</si>
  <si>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</si>
  <si>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</si>
  <si>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</si>
  <si>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</si>
  <si>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</si>
  <si>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</si>
  <si>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</si>
  <si>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</si>
  <si>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</si>
  <si>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</si>
  <si>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</si>
  <si>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</si>
  <si>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</si>
  <si>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</si>
  <si>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</si>
  <si>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</si>
  <si>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</si>
  <si>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</si>
  <si>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</si>
  <si>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</si>
  <si>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</si>
  <si>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</si>
  <si>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</si>
  <si>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</si>
  <si>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</si>
  <si>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</si>
  <si>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</si>
  <si>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</si>
  <si>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</si>
  <si>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</si>
  <si>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</si>
  <si>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</si>
  <si>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</si>
  <si>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</si>
  <si>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</si>
  <si>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</si>
  <si>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</si>
  <si>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</si>
  <si>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</si>
  <si>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</si>
  <si>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</si>
  <si>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</si>
  <si>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</si>
  <si>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</si>
  <si>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</si>
  <si>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</si>
  <si>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</si>
  <si>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</si>
  <si>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</si>
  <si>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</si>
  <si>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</si>
  <si>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</si>
  <si>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</si>
  <si>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</si>
  <si>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</si>
  <si>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</si>
  <si>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</si>
  <si>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</si>
  <si>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</si>
  <si>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</si>
  <si>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</si>
  <si>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</si>
  <si>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</si>
  <si>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</si>
  <si>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</si>
  <si>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</si>
  <si>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</si>
  <si>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</si>
  <si>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</si>
  <si>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</si>
  <si>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</si>
  <si>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</si>
  <si>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</si>
  <si>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</si>
  <si>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</si>
  <si>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</si>
  <si>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</si>
  <si>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</si>
  <si>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</si>
  <si>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</si>
  <si>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</si>
  <si>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</si>
  <si>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</si>
  <si>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</si>
  <si>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</si>
  <si>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</si>
  <si>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</si>
  <si>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</si>
  <si>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</si>
  <si>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</si>
  <si>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</si>
  <si>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</si>
  <si>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</si>
  <si>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</si>
  <si>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</si>
  <si>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</si>
  <si>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</si>
  <si>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</si>
  <si>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</si>
  <si>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</si>
  <si>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</si>
  <si>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</si>
  <si>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</si>
  <si>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</si>
  <si>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</si>
  <si>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</si>
  <si>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</si>
  <si>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</si>
  <si>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</si>
  <si>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</si>
  <si>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</si>
  <si>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</si>
  <si>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</si>
  <si>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</si>
  <si>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</si>
  <si>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</si>
  <si>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</si>
  <si>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</si>
  <si>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</si>
  <si>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</si>
  <si>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</si>
  <si>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</si>
  <si>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</si>
  <si>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</si>
  <si>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</si>
  <si>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</si>
  <si>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</si>
  <si>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</si>
  <si>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</si>
  <si>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</si>
  <si>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</si>
  <si>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</si>
  <si>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</si>
  <si>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</si>
  <si>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</si>
  <si>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</si>
  <si>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</si>
  <si>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</si>
  <si>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</si>
  <si>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</si>
  <si>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</si>
  <si>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</si>
  <si>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</si>
  <si>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</si>
  <si>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</si>
  <si>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</si>
  <si>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</si>
  <si>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</si>
  <si>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</si>
  <si>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</si>
  <si>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</si>
  <si>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</si>
  <si>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</si>
  <si>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</si>
  <si>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</si>
  <si>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</si>
  <si>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</si>
  <si>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</si>
  <si>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</si>
  <si>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</si>
  <si>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</si>
  <si>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</si>
  <si>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</si>
  <si>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</si>
  <si>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</si>
  <si>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</si>
  <si>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</si>
  <si>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</si>
  <si>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</si>
  <si>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</si>
  <si>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</si>
  <si>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</si>
  <si>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</si>
  <si>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</si>
  <si>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</si>
  <si>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</si>
  <si>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</si>
  <si>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</si>
  <si>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</si>
  <si>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</si>
  <si>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</si>
  <si>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</si>
  <si>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</si>
  <si>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</si>
  <si>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</si>
  <si>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</si>
  <si>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</si>
  <si>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</si>
  <si>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</si>
  <si>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</si>
  <si>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</si>
  <si>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</si>
  <si>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</si>
  <si>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</si>
  <si>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</si>
  <si>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</si>
  <si>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</si>
  <si>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</si>
  <si>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</si>
  <si>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</si>
  <si>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</si>
  <si>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</si>
  <si>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</si>
  <si>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</si>
  <si>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</si>
  <si>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</si>
  <si>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</si>
  <si>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</si>
  <si>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</si>
  <si>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</si>
  <si>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</si>
  <si>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</si>
  <si>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</si>
  <si>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</si>
  <si>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</si>
  <si>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</si>
  <si>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</si>
  <si>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</si>
  <si>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</si>
  <si>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</si>
  <si>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</si>
  <si>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</si>
  <si>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</si>
  <si>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</si>
  <si>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</si>
  <si>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</si>
  <si>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</si>
  <si>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</si>
  <si>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</si>
  <si>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</si>
  <si>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</si>
  <si>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</si>
  <si>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</si>
  <si>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</si>
  <si>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</si>
  <si>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</si>
  <si>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</si>
  <si>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</si>
  <si>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</si>
  <si>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</si>
  <si>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</si>
  <si>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</si>
  <si>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</si>
  <si>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</si>
  <si>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</si>
  <si>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</si>
  <si>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</si>
  <si>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</si>
  <si>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</si>
  <si>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</si>
  <si>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</si>
  <si>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</si>
  <si>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</si>
  <si>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</si>
  <si>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</si>
  <si>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</si>
  <si>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</si>
  <si>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</si>
  <si>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</si>
  <si>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</si>
  <si>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</si>
  <si>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</si>
  <si>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</si>
  <si>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</si>
  <si>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</si>
  <si>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</si>
  <si>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</si>
  <si>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</si>
  <si>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</si>
  <si>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</si>
  <si>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</si>
  <si>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</si>
  <si>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</si>
  <si>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</si>
  <si>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</si>
  <si>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</si>
  <si>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</si>
  <si>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</si>
  <si>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</si>
  <si>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</si>
  <si>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</si>
  <si>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</si>
  <si>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</si>
  <si>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</si>
  <si>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</si>
  <si>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</si>
  <si>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</si>
  <si>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</si>
  <si>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</si>
  <si>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</si>
  <si>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</si>
  <si>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</si>
  <si>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</si>
  <si>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</si>
  <si>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</si>
  <si>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</si>
  <si>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</si>
  <si>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</si>
  <si>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</si>
  <si>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</si>
  <si>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</si>
  <si>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</si>
  <si>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</si>
  <si>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</si>
  <si>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</si>
  <si>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</si>
  <si>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</si>
  <si>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</si>
  <si>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</si>
  <si>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</si>
  <si>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</si>
  <si>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</si>
  <si>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</si>
  <si>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</si>
  <si>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</si>
  <si>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</si>
  <si>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</si>
  <si>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</si>
  <si>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</si>
  <si>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</si>
  <si>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</si>
  <si>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</si>
  <si>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</si>
  <si>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</si>
  <si>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</si>
  <si>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</si>
  <si>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</si>
  <si>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</si>
  <si>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</si>
  <si>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</si>
  <si>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</si>
  <si>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</si>
  <si>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</si>
  <si>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</si>
  <si>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</si>
  <si>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</si>
  <si>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</si>
  <si>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</si>
  <si>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</si>
  <si>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</si>
  <si>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</si>
  <si>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</si>
  <si>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</si>
  <si>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</si>
  <si>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</si>
  <si>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</si>
  <si>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</si>
  <si>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</si>
  <si>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</si>
  <si>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</si>
  <si>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</si>
  <si>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</si>
  <si>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</si>
  <si>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</si>
  <si>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</si>
  <si>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</si>
  <si>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</si>
  <si>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</si>
  <si>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</si>
  <si>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</si>
  <si>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</si>
  <si>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</si>
  <si>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</si>
  <si>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</si>
  <si>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</si>
  <si>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</si>
  <si>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</si>
  <si>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</si>
  <si>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</si>
  <si>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</si>
  <si>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</si>
  <si>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</si>
  <si>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</si>
  <si>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</si>
  <si>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</si>
  <si>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</si>
  <si>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</si>
  <si>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</si>
  <si>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</si>
  <si>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</si>
  <si>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</si>
  <si>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</si>
  <si>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</si>
  <si>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</si>
  <si>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</si>
  <si>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</si>
  <si>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</si>
  <si>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</si>
  <si>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</si>
  <si>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</si>
  <si>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</si>
  <si>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</si>
  <si>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</si>
  <si>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</si>
  <si>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</si>
  <si>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</si>
  <si>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</si>
  <si>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</si>
  <si>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</si>
  <si>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</si>
  <si>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</si>
  <si>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</si>
  <si>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</si>
  <si>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</si>
  <si>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</si>
  <si>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</si>
  <si>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</si>
  <si>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</si>
  <si>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</si>
  <si>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</si>
  <si>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</si>
  <si>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</si>
  <si>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</si>
  <si>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</si>
  <si>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</si>
  <si>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</si>
  <si>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</si>
  <si>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</si>
  <si>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</si>
  <si>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</si>
  <si>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</si>
  <si>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</si>
  <si>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</si>
  <si>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</si>
  <si>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</si>
  <si>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</si>
  <si>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</si>
  <si>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</si>
  <si>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</si>
  <si>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</si>
  <si>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</si>
  <si>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</si>
  <si>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</si>
  <si>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</si>
  <si>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</si>
  <si>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</si>
  <si>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</si>
  <si>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</si>
  <si>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</si>
  <si>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</si>
  <si>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</si>
  <si>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</si>
  <si>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</si>
  <si>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</si>
  <si>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</si>
  <si>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</si>
  <si>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</si>
  <si>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</si>
  <si>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</si>
  <si>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</si>
  <si>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</si>
  <si>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</si>
  <si>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</si>
  <si>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</si>
  <si>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</si>
  <si>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</si>
  <si>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</si>
  <si>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</si>
  <si>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</si>
  <si>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</si>
  <si>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</si>
  <si>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</si>
  <si>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</si>
  <si>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</si>
  <si>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</si>
  <si>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</si>
  <si>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</si>
  <si>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</si>
  <si>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</si>
  <si>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</si>
  <si>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</si>
  <si>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</si>
  <si>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</si>
  <si>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</si>
  <si>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</si>
  <si>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</si>
  <si>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</si>
  <si>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</si>
  <si>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</si>
  <si>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</si>
  <si>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</si>
  <si>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</si>
  <si>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</si>
  <si>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</si>
  <si>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</si>
  <si>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</si>
  <si>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</si>
  <si>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</si>
  <si>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</si>
  <si>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</si>
  <si>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</si>
  <si>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</si>
  <si>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</si>
  <si>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</si>
  <si>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</si>
  <si>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</si>
  <si>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</si>
  <si>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</si>
  <si>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</si>
  <si>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</si>
  <si>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</si>
  <si>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</si>
  <si>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</si>
  <si>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</si>
  <si>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</si>
  <si>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</si>
  <si>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</si>
  <si>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</si>
  <si>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</si>
  <si>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</si>
  <si>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</si>
  <si>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</si>
  <si>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</si>
  <si>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</si>
  <si>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</si>
  <si>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</si>
  <si>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</si>
  <si>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</si>
  <si>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</si>
  <si>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</si>
  <si>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</si>
  <si>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</si>
  <si>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</si>
  <si>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</si>
  <si>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</si>
  <si>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</si>
  <si>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</si>
  <si>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</si>
  <si>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</si>
  <si>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</si>
  <si>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</si>
  <si>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</si>
  <si>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</si>
  <si>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</si>
  <si>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</si>
  <si>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</si>
  <si>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</si>
  <si>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</si>
  <si>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</si>
  <si>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</si>
  <si>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</si>
  <si>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</si>
  <si>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</si>
  <si>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</si>
  <si>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</si>
  <si>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</si>
  <si>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</si>
  <si>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</si>
  <si>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</si>
  <si>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</si>
  <si>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</si>
  <si>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</si>
  <si>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</si>
  <si>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</si>
  <si>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</si>
  <si>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</si>
  <si>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</si>
  <si>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</si>
  <si>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</si>
  <si>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</si>
  <si>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</si>
  <si>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</si>
  <si>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</si>
  <si>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</si>
  <si>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</si>
  <si>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</si>
  <si>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</si>
  <si>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</si>
  <si>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</si>
  <si>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</si>
  <si>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</si>
  <si>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</si>
  <si>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</si>
  <si>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</si>
  <si>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</si>
  <si>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</si>
  <si>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</si>
  <si>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</si>
  <si>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</si>
  <si>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</si>
  <si>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</si>
  <si>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</si>
  <si>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</si>
  <si>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</si>
  <si>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</si>
  <si>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</si>
  <si>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</si>
  <si>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</si>
  <si>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</si>
  <si>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</si>
  <si>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</si>
  <si>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</si>
  <si>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</si>
  <si>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</si>
  <si>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</si>
  <si>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</si>
  <si>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</si>
  <si>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</si>
  <si>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</si>
  <si>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</si>
  <si>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</si>
  <si>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</si>
  <si>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</si>
  <si>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</si>
  <si>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</si>
  <si>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</si>
  <si>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</si>
  <si>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</si>
  <si>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</si>
  <si>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</si>
  <si>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</si>
  <si>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</si>
  <si>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</si>
  <si>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</si>
  <si>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</si>
  <si>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</si>
  <si>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</si>
  <si>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</si>
  <si>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</si>
  <si>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</si>
  <si>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</si>
  <si>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</si>
  <si>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</si>
  <si>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</si>
  <si>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</si>
  <si>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</si>
  <si>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</si>
  <si>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</si>
  <si>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</si>
  <si>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</si>
  <si>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</si>
  <si>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</si>
  <si>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</si>
  <si>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</si>
  <si>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</si>
  <si>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</si>
  <si>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</si>
  <si>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</si>
  <si>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</si>
  <si>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</si>
  <si>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</si>
  <si>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</si>
  <si>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</si>
  <si>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</si>
  <si>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</si>
  <si>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</si>
  <si>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</si>
  <si>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</si>
  <si>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</si>
  <si>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</si>
  <si>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</si>
  <si>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</si>
  <si>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</si>
  <si>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</si>
  <si>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</si>
  <si>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</si>
  <si>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</si>
  <si>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</si>
  <si>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</si>
  <si>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</si>
  <si>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</si>
  <si>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</si>
  <si>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</si>
  <si>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</si>
  <si>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</si>
  <si>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</si>
  <si>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</si>
  <si>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</si>
  <si>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</si>
  <si>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</si>
  <si>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</si>
  <si>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</si>
  <si>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</si>
  <si>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</si>
  <si>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</si>
  <si>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</si>
  <si>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</si>
  <si>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</si>
  <si>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</si>
  <si>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</si>
  <si>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</si>
  <si>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</si>
  <si>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</si>
  <si>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</si>
  <si>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</si>
  <si>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</si>
  <si>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</si>
  <si>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</si>
  <si>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</si>
  <si>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</si>
  <si>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</si>
  <si>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</si>
  <si>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</si>
  <si>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</si>
  <si>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</si>
  <si>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</si>
  <si>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</si>
  <si>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</si>
  <si>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</si>
  <si>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</si>
  <si>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</si>
  <si>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</si>
  <si>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</si>
  <si>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</si>
  <si>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</si>
  <si>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</si>
  <si>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</si>
  <si>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</si>
  <si>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</si>
  <si>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</si>
  <si>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</si>
  <si>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</si>
  <si>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</si>
  <si>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</si>
  <si>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</si>
  <si>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</si>
  <si>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</si>
  <si>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</si>
  <si>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</si>
  <si>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</si>
  <si>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</si>
  <si>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</si>
  <si>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</si>
  <si>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</si>
  <si>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</si>
  <si>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</si>
  <si>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</si>
  <si>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</si>
  <si>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</si>
  <si>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</si>
  <si>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</si>
  <si>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</si>
  <si>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</si>
  <si>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</si>
  <si>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</si>
  <si>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</si>
  <si>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</si>
  <si>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</si>
  <si>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</si>
  <si>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</si>
  <si>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</si>
  <si>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</si>
  <si>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</si>
  <si>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</si>
  <si>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</si>
  <si>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</si>
  <si>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</si>
  <si>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</si>
  <si>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</si>
  <si>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</si>
  <si>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</si>
  <si>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</si>
  <si>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</si>
  <si>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</si>
  <si>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</si>
  <si>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</si>
  <si>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</si>
  <si>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</si>
  <si>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</si>
  <si>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</si>
  <si>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</si>
  <si>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</si>
  <si>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</si>
  <si>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</si>
  <si>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</si>
  <si>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</si>
  <si>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</si>
  <si>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</si>
  <si>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</si>
  <si>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</si>
  <si>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</si>
  <si>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</si>
  <si>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</si>
  <si>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</si>
  <si>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</si>
  <si>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</si>
  <si>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</si>
  <si>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</si>
  <si>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</si>
  <si>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</si>
  <si>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</si>
  <si>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</si>
  <si>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</si>
  <si>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</si>
  <si>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</si>
  <si>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</si>
  <si>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</si>
  <si>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</si>
  <si>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</si>
  <si>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</si>
  <si>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</si>
  <si>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</si>
  <si>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</si>
  <si>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</si>
  <si>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</si>
  <si>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</si>
  <si>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</si>
  <si>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</si>
  <si>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</si>
  <si>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</si>
  <si>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</si>
  <si>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</si>
  <si>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</si>
  <si>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</si>
  <si>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</si>
  <si>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</si>
  <si>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</si>
  <si>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</si>
  <si>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</si>
  <si>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</si>
  <si>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</si>
  <si>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</si>
  <si>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</si>
  <si>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</si>
  <si>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</si>
  <si>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</si>
  <si>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</si>
  <si>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</si>
  <si>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</si>
  <si>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</si>
  <si>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</si>
  <si>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</si>
  <si>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</si>
  <si>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</si>
  <si>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</si>
  <si>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</si>
  <si>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</si>
  <si>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</si>
  <si>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</si>
  <si>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</si>
  <si>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</si>
  <si>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</si>
  <si>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</si>
  <si>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</si>
  <si>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</si>
  <si>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</si>
  <si>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</si>
  <si>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</si>
  <si>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</si>
  <si>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</si>
  <si>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</si>
  <si>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</si>
  <si>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</si>
  <si>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</si>
  <si>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</si>
  <si>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</si>
  <si>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</si>
  <si>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</si>
  <si>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</si>
  <si>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</si>
  <si>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</si>
  <si>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</si>
  <si>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</si>
  <si>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</si>
  <si>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</si>
  <si>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</si>
  <si>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</si>
  <si>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</si>
  <si>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</si>
  <si>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</si>
  <si>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</si>
  <si>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</si>
  <si>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</si>
  <si>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</si>
  <si>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</si>
  <si>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</si>
  <si>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</si>
  <si>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</si>
  <si>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</si>
  <si>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</si>
  <si>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</si>
  <si>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</si>
  <si>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</si>
  <si>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</si>
  <si>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</si>
  <si>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</si>
  <si>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</si>
  <si>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</si>
  <si>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</si>
  <si>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</si>
  <si>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</si>
  <si>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</si>
  <si>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</si>
  <si>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</si>
  <si>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</si>
  <si>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</si>
  <si>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</si>
  <si>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</si>
  <si>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</si>
  <si>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</si>
  <si>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</si>
  <si>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</si>
  <si>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</si>
  <si>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</si>
  <si>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</si>
  <si>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</si>
  <si>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</si>
  <si>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</si>
  <si>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</si>
  <si>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</si>
  <si>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</si>
  <si>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</si>
  <si>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</si>
  <si>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</si>
  <si>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</si>
  <si>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</si>
  <si>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</si>
  <si>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</si>
  <si>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</si>
  <si>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</si>
  <si>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</si>
  <si>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</si>
  <si>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</si>
  <si>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</si>
  <si>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</si>
  <si>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</si>
  <si>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</si>
  <si>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</si>
  <si>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</si>
  <si>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</si>
  <si>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</si>
  <si>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</si>
  <si>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</si>
  <si>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</si>
  <si>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</si>
  <si>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</si>
  <si>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</si>
  <si>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</si>
  <si>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</si>
  <si>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</si>
  <si>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</si>
  <si>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</si>
  <si>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</si>
  <si>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</si>
  <si>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</si>
  <si>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</si>
  <si>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</si>
  <si>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</si>
  <si>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</si>
  <si>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</si>
  <si>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</si>
  <si>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</si>
  <si>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</si>
  <si>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</si>
  <si>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</si>
  <si>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</si>
  <si>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</si>
  <si>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</si>
  <si>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</si>
  <si>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</si>
  <si>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</si>
  <si>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</si>
  <si>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</si>
  <si>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</si>
  <si>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</si>
  <si>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</si>
  <si>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</si>
  <si>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</si>
  <si>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</si>
  <si>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</si>
  <si>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</si>
  <si>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</si>
  <si>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</si>
  <si>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</si>
  <si>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</si>
  <si>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</si>
  <si>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</si>
  <si>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</si>
  <si>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</si>
  <si>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</si>
  <si>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</si>
  <si>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</si>
  <si>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</si>
  <si>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</si>
  <si>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</si>
  <si>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</si>
  <si>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</si>
  <si>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</si>
  <si>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</si>
  <si>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</si>
  <si>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</si>
  <si>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</si>
  <si>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</si>
  <si>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</si>
  <si>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</si>
  <si>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</si>
  <si>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</si>
  <si>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</si>
  <si>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</si>
  <si>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</si>
  <si>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</si>
  <si>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</si>
  <si>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</si>
  <si>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</si>
  <si>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</si>
  <si>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</si>
  <si>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</si>
  <si>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</si>
  <si>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</si>
  <si>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</si>
  <si>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</si>
  <si>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</si>
  <si>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</si>
  <si>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</si>
  <si>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</si>
  <si>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</si>
  <si>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</si>
  <si>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</si>
  <si>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</si>
  <si>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</si>
  <si>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</si>
  <si>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</si>
  <si>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</si>
  <si>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</si>
  <si>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</si>
  <si>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</si>
  <si>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</si>
  <si>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</si>
  <si>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</si>
  <si>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</si>
  <si>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</si>
  <si>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</si>
  <si>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</si>
  <si>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</si>
  <si>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</si>
  <si>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</si>
  <si>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</si>
  <si>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</si>
  <si>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</si>
  <si>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</si>
  <si>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</si>
  <si>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</si>
  <si>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</si>
  <si>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</si>
  <si>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</si>
  <si>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</si>
  <si>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</si>
  <si>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</si>
  <si>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</si>
  <si>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</si>
  <si>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</si>
  <si>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</si>
  <si>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</si>
  <si>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</si>
  <si>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</si>
  <si>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</si>
  <si>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</si>
  <si>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</si>
  <si>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</si>
  <si>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</si>
  <si>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</si>
  <si>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</si>
  <si>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</si>
  <si>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</si>
  <si>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</si>
  <si>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</si>
  <si>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</si>
  <si>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</si>
  <si>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</si>
  <si>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</si>
  <si>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</si>
  <si>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</si>
  <si>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</si>
  <si>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</si>
  <si>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</si>
  <si>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</si>
  <si>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</si>
  <si>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</si>
  <si>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</si>
  <si>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</si>
  <si>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</si>
  <si>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</si>
  <si>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</si>
  <si>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</si>
  <si>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</si>
  <si>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</si>
  <si>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</si>
  <si>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</si>
  <si>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</si>
  <si>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</si>
  <si>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</si>
  <si>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</si>
  <si>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</si>
  <si>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</si>
  <si>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</si>
  <si>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</si>
  <si>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</si>
  <si>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</si>
  <si>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</si>
  <si>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</si>
  <si>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</si>
  <si>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</si>
  <si>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</si>
  <si>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</si>
  <si>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</si>
  <si>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</si>
  <si>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</si>
  <si>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</si>
  <si>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</si>
  <si>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</si>
  <si>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</si>
  <si>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</si>
  <si>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</si>
  <si>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</si>
  <si>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</si>
  <si>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</si>
  <si>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</si>
  <si>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</si>
  <si>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</si>
  <si>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</si>
  <si>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</si>
  <si>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</si>
  <si>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</si>
  <si>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</si>
  <si>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</si>
  <si>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</si>
  <si>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</si>
  <si>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</si>
  <si>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</si>
  <si>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</si>
  <si>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</si>
  <si>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</si>
  <si>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</si>
  <si>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</si>
  <si>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</si>
  <si>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</si>
  <si>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</si>
  <si>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</si>
  <si>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</si>
  <si>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</si>
  <si>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</si>
  <si>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</si>
  <si>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</si>
  <si>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</si>
  <si>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</si>
  <si>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</si>
  <si>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</si>
  <si>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</si>
  <si>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</si>
  <si>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</si>
  <si>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</si>
  <si>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</si>
  <si>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</si>
  <si>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</si>
  <si>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</si>
  <si>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</si>
  <si>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</si>
  <si>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</si>
  <si>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</si>
  <si>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</si>
  <si>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</si>
  <si>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</si>
  <si>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</si>
  <si>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</si>
  <si>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</si>
  <si>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</si>
  <si>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</si>
  <si>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</si>
  <si>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</si>
  <si>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</si>
  <si>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</si>
  <si>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</si>
  <si>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</si>
  <si>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</si>
  <si>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</si>
  <si>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</si>
  <si>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</si>
  <si>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</si>
  <si>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</si>
  <si>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</si>
  <si>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</si>
  <si>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</si>
  <si>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</si>
  <si>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</si>
  <si>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</si>
  <si>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</si>
  <si>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</si>
  <si>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</si>
  <si>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</si>
  <si>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</si>
  <si>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</si>
  <si>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</si>
  <si>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</si>
  <si>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</si>
  <si>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</si>
  <si>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</si>
  <si>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</si>
  <si>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</si>
  <si>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</si>
  <si>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</si>
  <si>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</si>
  <si>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</si>
  <si>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</si>
  <si>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</si>
  <si>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</si>
  <si>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</si>
  <si>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</si>
  <si>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</si>
  <si>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</si>
  <si>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</si>
  <si>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</si>
  <si>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</si>
  <si>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</si>
  <si>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</si>
  <si>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</si>
  <si>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</si>
  <si>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</si>
  <si>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</si>
  <si>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</si>
  <si>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</si>
  <si>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</si>
  <si>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</si>
  <si>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</si>
  <si>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</si>
  <si>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</si>
  <si>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</si>
  <si>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</si>
  <si>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</si>
  <si>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</si>
  <si>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</si>
  <si>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</si>
  <si>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</si>
  <si>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</si>
  <si>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</si>
  <si>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</si>
  <si>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</si>
  <si>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</si>
  <si>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</si>
  <si>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</si>
  <si>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</si>
  <si>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</si>
  <si>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</si>
  <si>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</si>
  <si>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</si>
  <si>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</si>
  <si>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</si>
  <si>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</si>
  <si>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</si>
  <si>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</si>
  <si>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</si>
  <si>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</si>
  <si>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</si>
  <si>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</si>
  <si>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</si>
  <si>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</si>
  <si>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</si>
  <si>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</si>
  <si>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</si>
  <si>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</si>
  <si>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</si>
  <si>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</si>
  <si>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</si>
  <si>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</si>
  <si>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</si>
  <si>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</si>
  <si>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</si>
  <si>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</si>
  <si>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</si>
  <si>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</si>
  <si>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</si>
  <si>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</si>
  <si>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</si>
  <si>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</si>
  <si>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</si>
  <si>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</si>
  <si>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</si>
  <si>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</si>
  <si>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</si>
  <si>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</si>
  <si>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</si>
  <si>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</si>
  <si>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</si>
  <si>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</si>
  <si>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</si>
  <si>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</si>
  <si>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</si>
  <si>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</si>
  <si>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</si>
  <si>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</si>
  <si>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</si>
  <si>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</si>
  <si>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</si>
  <si>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</si>
  <si>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</si>
  <si>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</si>
  <si>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</si>
  <si>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</si>
  <si>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</si>
  <si>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</si>
  <si>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</si>
  <si>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</si>
  <si>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</si>
  <si>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</si>
  <si>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</si>
  <si>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</si>
  <si>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</si>
  <si>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</si>
  <si>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</si>
  <si>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</si>
  <si>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</si>
  <si>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</si>
  <si>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</si>
  <si>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</si>
  <si>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</si>
  <si>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</si>
  <si>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</si>
  <si>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</si>
  <si>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</si>
  <si>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</si>
  <si>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</si>
  <si>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</si>
  <si>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</si>
  <si>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</si>
  <si>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</si>
  <si>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</si>
  <si>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</si>
  <si>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</si>
  <si>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</si>
  <si>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</si>
  <si>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</si>
  <si>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</si>
  <si>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</si>
  <si>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</si>
  <si>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</si>
  <si>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</si>
  <si>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</si>
  <si>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</si>
  <si>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</si>
  <si>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</si>
  <si>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</si>
  <si>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</si>
  <si>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</si>
  <si>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</si>
  <si>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</si>
  <si>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</si>
  <si>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</si>
  <si>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</si>
  <si>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</si>
  <si>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</si>
  <si>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</si>
  <si>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</si>
  <si>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</si>
  <si>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</si>
  <si>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</si>
  <si>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</si>
  <si>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</si>
  <si>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</si>
  <si>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</si>
  <si>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</si>
  <si>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</si>
  <si>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</si>
  <si>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</si>
  <si>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</si>
  <si>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</si>
  <si>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</si>
  <si>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</si>
  <si>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</si>
  <si>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</si>
  <si>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</si>
  <si>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</si>
  <si>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</si>
  <si>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</si>
  <si>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</si>
  <si>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</si>
  <si>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</si>
  <si>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</si>
  <si>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</si>
  <si>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</si>
  <si>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</si>
  <si>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</si>
  <si>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</si>
  <si>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</si>
  <si>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</si>
  <si>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</si>
  <si>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</si>
  <si>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</si>
  <si>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</si>
  <si>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</si>
  <si>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</si>
  <si>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</si>
  <si>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</si>
  <si>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</si>
  <si>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</si>
  <si>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</si>
  <si>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</si>
  <si>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</si>
  <si>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</si>
  <si>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</si>
  <si>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</si>
  <si>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</si>
  <si>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</si>
  <si>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</si>
  <si>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</si>
  <si>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</si>
  <si>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</si>
  <si>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</si>
  <si>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</si>
  <si>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</si>
  <si>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</si>
  <si>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</si>
  <si>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</si>
  <si>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</si>
  <si>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</si>
  <si>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</si>
  <si>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</si>
  <si>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</si>
  <si>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</si>
  <si>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</si>
  <si>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</si>
  <si>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</si>
  <si>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</si>
  <si>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</si>
  <si>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</si>
  <si>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</si>
  <si>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</si>
  <si>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</si>
  <si>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</si>
  <si>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</si>
  <si>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</si>
  <si>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</si>
  <si>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</si>
  <si>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</si>
  <si>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</si>
  <si>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</si>
  <si>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</si>
  <si>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</si>
  <si>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</si>
  <si>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</si>
  <si>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</si>
  <si>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</si>
  <si>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</si>
  <si>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</si>
  <si>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</si>
  <si>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</si>
  <si>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</si>
  <si>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</si>
  <si>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</si>
  <si>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</si>
  <si>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</si>
  <si>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</si>
  <si>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</si>
  <si>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</si>
  <si>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</si>
  <si>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</si>
  <si>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</si>
  <si>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</si>
  <si>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</si>
  <si>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</si>
  <si>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</si>
  <si>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</si>
  <si>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</si>
  <si>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</si>
  <si>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</si>
  <si>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</si>
  <si>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</si>
  <si>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</si>
  <si>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</si>
  <si>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</si>
  <si>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</si>
  <si>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</si>
  <si>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</si>
  <si>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</si>
  <si>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</si>
  <si>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</si>
  <si>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</si>
  <si>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</si>
  <si>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</si>
  <si>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</si>
  <si>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</si>
  <si>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</si>
  <si>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</si>
  <si>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</si>
  <si>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</si>
  <si>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</si>
  <si>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</si>
  <si>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</si>
  <si>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</si>
  <si>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</si>
  <si>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</si>
  <si>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</si>
  <si>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</si>
  <si>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</si>
  <si>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</si>
  <si>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</si>
  <si>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</si>
  <si>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</si>
  <si>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</si>
  <si>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</si>
  <si>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</si>
  <si>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</si>
  <si>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</si>
  <si>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</si>
  <si>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</si>
  <si>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</si>
  <si>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</si>
  <si>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</si>
  <si>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</si>
  <si>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</si>
  <si>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</si>
  <si>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</si>
  <si>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</si>
  <si>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</si>
  <si>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</si>
  <si>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</si>
  <si>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</si>
  <si>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</si>
  <si>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</si>
  <si>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</si>
  <si>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</si>
  <si>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</si>
  <si>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</si>
  <si>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</si>
  <si>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</si>
  <si>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</si>
  <si>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</si>
  <si>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</si>
  <si>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</si>
  <si>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</si>
  <si>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</si>
  <si>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</si>
  <si>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</si>
  <si>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</si>
  <si>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</si>
  <si>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</si>
  <si>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</si>
  <si>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</si>
  <si>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</si>
  <si>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</si>
  <si>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</si>
  <si>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</si>
  <si>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</si>
  <si>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</si>
  <si>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</si>
  <si>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</si>
  <si>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</si>
  <si>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</si>
  <si>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</si>
  <si>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</si>
  <si>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</si>
  <si>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</si>
  <si>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</si>
  <si>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</si>
  <si>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</si>
  <si>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</si>
  <si>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</si>
  <si>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</si>
  <si>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</si>
  <si>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</si>
  <si>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</si>
  <si>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</si>
  <si>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</si>
  <si>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</si>
  <si>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</si>
  <si>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</si>
  <si>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</si>
  <si>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</si>
  <si>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</si>
  <si>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</si>
  <si>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</si>
  <si>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</si>
  <si>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</si>
  <si>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</si>
  <si>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</si>
  <si>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</si>
  <si>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</si>
  <si>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</si>
  <si>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</si>
  <si>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</si>
  <si>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</si>
  <si>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</si>
  <si>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</si>
  <si>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</si>
  <si>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</si>
  <si>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</si>
  <si>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</si>
  <si>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</si>
  <si>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</si>
  <si>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</si>
  <si>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</si>
  <si>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</si>
  <si>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</si>
  <si>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</si>
  <si>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</si>
  <si>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</si>
  <si>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</si>
  <si>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</si>
  <si>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</si>
  <si>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</si>
  <si>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</si>
  <si>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</si>
  <si>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</si>
  <si>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</si>
  <si>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</si>
  <si>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</si>
  <si>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</si>
  <si>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</si>
  <si>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</si>
  <si>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</si>
  <si>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</si>
  <si>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</si>
  <si>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</si>
  <si>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</si>
  <si>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</si>
  <si>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</si>
  <si>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</si>
  <si>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</si>
  <si>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</si>
  <si>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</si>
  <si>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</si>
  <si>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</si>
  <si>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</si>
  <si>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</si>
  <si>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</si>
  <si>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</si>
  <si>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</si>
  <si>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</si>
  <si>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</si>
  <si>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</si>
  <si>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</si>
  <si>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</si>
  <si>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</si>
  <si>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</si>
  <si>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</si>
  <si>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</si>
  <si>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</si>
  <si>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</si>
  <si>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</si>
  <si>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</si>
  <si>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</si>
  <si>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</si>
  <si>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</si>
  <si>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</si>
  <si>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</si>
  <si>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</si>
  <si>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</si>
  <si>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</si>
  <si>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</si>
  <si>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</si>
  <si>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</si>
  <si>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</si>
  <si>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</si>
  <si>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</si>
  <si>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</si>
  <si>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</si>
  <si>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</si>
  <si>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</si>
  <si>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</si>
  <si>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</si>
  <si>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</si>
  <si>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</si>
  <si>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</si>
  <si>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</si>
  <si>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</si>
  <si>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</si>
  <si>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</si>
  <si>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</si>
  <si>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</si>
  <si>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</si>
  <si>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</si>
  <si>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</si>
  <si>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</si>
  <si>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</si>
  <si>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</si>
  <si>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</si>
  <si>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</si>
  <si>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</si>
  <si>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</si>
  <si>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</si>
  <si>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</si>
  <si>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</si>
  <si>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</si>
  <si>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</si>
  <si>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</si>
  <si>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</si>
  <si>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</si>
  <si>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</si>
  <si>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</si>
  <si>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</si>
  <si>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</si>
  <si>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</si>
  <si>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</si>
  <si>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</si>
  <si>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</si>
  <si>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</si>
  <si>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</si>
  <si>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</si>
  <si>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</si>
  <si>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</si>
  <si>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</si>
  <si>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</si>
  <si>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</si>
  <si>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</si>
  <si>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</si>
  <si>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</si>
  <si>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</si>
  <si>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</si>
  <si>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</si>
  <si>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</si>
  <si>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</si>
  <si>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</si>
  <si>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</si>
  <si>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</si>
  <si>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</si>
  <si>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</si>
  <si>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</si>
  <si>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</si>
  <si>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</si>
  <si>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</si>
  <si>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</si>
  <si>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</si>
  <si>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</si>
  <si>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</si>
  <si>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</si>
  <si>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</si>
  <si>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</si>
  <si>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</si>
  <si>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</si>
  <si>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</si>
  <si>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</si>
  <si>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</si>
  <si>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</si>
  <si>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</si>
  <si>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</si>
  <si>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</si>
  <si>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</si>
  <si>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</si>
  <si>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</si>
  <si>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</si>
  <si>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</si>
  <si>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</si>
  <si>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</si>
  <si>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</si>
  <si>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</si>
  <si>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</si>
  <si>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</si>
  <si>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</si>
  <si>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</si>
  <si>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</si>
  <si>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</si>
  <si>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</si>
  <si>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</si>
  <si>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</si>
  <si>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</si>
  <si>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</si>
  <si>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</si>
  <si>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</si>
  <si>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</si>
  <si>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</si>
  <si>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</si>
  <si>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</si>
  <si>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</si>
  <si>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</si>
  <si>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</si>
  <si>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</si>
  <si>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</si>
  <si>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</si>
  <si>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</si>
  <si>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</si>
  <si>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</si>
  <si>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</si>
  <si>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</si>
  <si>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</si>
  <si>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</si>
  <si>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</si>
  <si>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</si>
  <si>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</si>
  <si>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</si>
  <si>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</si>
  <si>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</si>
  <si>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</si>
  <si>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</si>
  <si>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</si>
  <si>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</si>
  <si>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</si>
  <si>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</si>
  <si>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</si>
  <si>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</si>
  <si>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</si>
  <si>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</si>
  <si>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</si>
  <si>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</si>
  <si>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</si>
  <si>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</si>
  <si>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</si>
  <si>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</si>
  <si>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</si>
  <si>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</si>
  <si>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</si>
  <si>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</si>
  <si>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</si>
  <si>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</si>
  <si>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</si>
  <si>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</si>
  <si>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</si>
  <si>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</si>
  <si>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</si>
  <si>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</si>
  <si>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</si>
  <si>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</si>
  <si>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</si>
  <si>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</si>
  <si>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</si>
  <si>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</si>
  <si>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</si>
  <si>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</si>
  <si>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</si>
  <si>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</si>
  <si>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</si>
  <si>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</si>
  <si>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</si>
  <si>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</si>
  <si>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</si>
  <si>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</si>
  <si>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</si>
  <si>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</si>
  <si>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</si>
  <si>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</si>
  <si>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</si>
  <si>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</si>
  <si>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</si>
  <si>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</si>
  <si>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</si>
  <si>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</si>
  <si>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</si>
  <si>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</si>
  <si>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</si>
  <si>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</si>
  <si>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</si>
  <si>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</si>
  <si>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</si>
  <si>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</si>
  <si>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</si>
  <si>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</si>
  <si>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</si>
  <si>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</si>
  <si>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</si>
  <si>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</si>
  <si>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</si>
  <si>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</si>
  <si>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</si>
  <si>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</si>
  <si>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</si>
  <si>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</si>
  <si>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</si>
  <si>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</si>
  <si>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</si>
  <si>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</si>
  <si>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</si>
  <si>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</si>
  <si>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</si>
  <si>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</si>
  <si>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</si>
  <si>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</si>
  <si>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</si>
  <si>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</si>
  <si>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</si>
  <si>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</si>
  <si>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</si>
  <si>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</si>
  <si>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</si>
  <si>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</si>
  <si>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</si>
  <si>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</si>
  <si>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</si>
  <si>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</si>
  <si>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</si>
  <si>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</si>
  <si>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</si>
  <si>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</si>
  <si>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</si>
  <si>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</si>
  <si>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</si>
  <si>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</si>
  <si>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</si>
  <si>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</si>
  <si>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</si>
  <si>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</si>
  <si>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</si>
  <si>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</si>
  <si>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</si>
  <si>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</si>
  <si>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</si>
  <si>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</si>
  <si>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</si>
  <si>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</si>
  <si>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</si>
  <si>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</si>
  <si>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</si>
  <si>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</si>
  <si>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</si>
  <si>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</si>
  <si>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</si>
  <si>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</si>
  <si>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</si>
  <si>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</si>
  <si>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</si>
  <si>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</si>
  <si>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</si>
  <si>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</si>
  <si>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</si>
  <si>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</si>
  <si>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</si>
  <si>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</si>
  <si>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</si>
  <si>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</si>
  <si>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</si>
  <si>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</si>
  <si>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</si>
  <si>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</si>
  <si>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</si>
  <si>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</si>
  <si>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</si>
  <si>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</si>
  <si>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</si>
  <si>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</si>
  <si>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</si>
  <si>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</si>
  <si>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</si>
  <si>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</si>
  <si>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</si>
  <si>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</si>
  <si>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</si>
  <si>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</si>
  <si>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</si>
  <si>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</si>
  <si>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</si>
  <si>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</si>
  <si>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</si>
  <si>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</si>
  <si>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</si>
  <si>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</si>
  <si>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</si>
  <si>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</si>
  <si>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</si>
  <si>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</si>
  <si>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</si>
  <si>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</si>
  <si>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</si>
  <si>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</si>
  <si>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</si>
  <si>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</si>
  <si>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</si>
  <si>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</si>
  <si>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</si>
  <si>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</si>
  <si>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</si>
  <si>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</si>
  <si>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</si>
  <si>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</si>
  <si>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</si>
  <si>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</si>
  <si>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</si>
  <si>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</si>
  <si>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</si>
  <si>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</si>
  <si>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</si>
  <si>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</si>
  <si>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</si>
  <si>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</si>
  <si>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</si>
  <si>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</si>
  <si>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</si>
  <si>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</si>
  <si>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</si>
  <si>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</si>
  <si>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</si>
  <si>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</si>
  <si>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</si>
  <si>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</si>
  <si>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</si>
  <si>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</si>
  <si>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</si>
  <si>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</si>
  <si>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</si>
  <si>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</si>
  <si>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</si>
  <si>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</si>
  <si>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</si>
  <si>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</si>
  <si>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</si>
  <si>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</si>
  <si>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</si>
  <si>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</si>
  <si>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</si>
  <si>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</si>
  <si>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</si>
  <si>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</si>
  <si>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</si>
  <si>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</si>
  <si>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</si>
  <si>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</si>
  <si>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</si>
  <si>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</si>
  <si>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</si>
  <si>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</si>
  <si>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</si>
  <si>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</si>
  <si>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</si>
  <si>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</si>
  <si>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</si>
  <si>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</si>
  <si>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</si>
  <si>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</si>
  <si>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</si>
  <si>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</si>
  <si>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</si>
  <si>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</si>
  <si>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</si>
  <si>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</si>
  <si>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</si>
  <si>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</si>
  <si>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</si>
  <si>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</si>
  <si>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</si>
  <si>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</si>
  <si>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</si>
  <si>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</si>
  <si>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</si>
  <si>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</si>
  <si>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</si>
  <si>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</si>
  <si>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</si>
  <si>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</si>
  <si>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</si>
  <si>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</si>
  <si>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</si>
  <si>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</si>
  <si>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</si>
  <si>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</si>
  <si>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</si>
  <si>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</si>
  <si>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</si>
  <si>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</si>
  <si>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</si>
  <si>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</si>
  <si>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</si>
  <si>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</si>
  <si>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</si>
  <si>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</si>
  <si>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</si>
  <si>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</si>
  <si>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</si>
  <si>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</si>
  <si>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</si>
  <si>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</si>
  <si>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</si>
  <si>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</si>
  <si>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</si>
  <si>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</si>
  <si>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</si>
  <si>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</si>
  <si>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</si>
  <si>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</si>
  <si>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</si>
  <si>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</si>
  <si>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</si>
  <si>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</si>
  <si>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</si>
  <si>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</si>
  <si>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</si>
  <si>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</si>
  <si>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</si>
  <si>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</si>
  <si>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</si>
  <si>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</si>
  <si>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</si>
  <si>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</si>
  <si>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</si>
  <si>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</si>
  <si>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</si>
  <si>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</si>
  <si>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</si>
  <si>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</si>
  <si>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</si>
  <si>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</si>
  <si>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</si>
  <si>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</si>
  <si>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</si>
  <si>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</si>
  <si>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</si>
  <si>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</si>
  <si>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</si>
  <si>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</si>
  <si>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</si>
  <si>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</si>
  <si>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</si>
  <si>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</si>
  <si>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</si>
  <si>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</si>
  <si>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</si>
  <si>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</si>
  <si>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</si>
  <si>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</si>
  <si>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</si>
  <si>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</si>
  <si>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</si>
  <si>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</si>
  <si>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</si>
  <si>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</si>
  <si>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</si>
  <si>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</si>
  <si>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</si>
  <si>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</si>
  <si>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</si>
  <si>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</si>
  <si>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</si>
  <si>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</si>
  <si>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</si>
  <si>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</si>
  <si>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</si>
  <si>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</si>
  <si>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</si>
  <si>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</si>
  <si>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</si>
  <si>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</si>
  <si>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</si>
  <si>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</si>
  <si>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</si>
  <si>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</si>
  <si>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</si>
  <si>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</si>
  <si>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</si>
  <si>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</si>
  <si>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</si>
  <si>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</si>
  <si>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</si>
  <si>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</si>
  <si>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</si>
  <si>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</si>
  <si>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</si>
  <si>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</si>
  <si>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</si>
  <si>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</si>
  <si>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</si>
  <si>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</si>
  <si>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</si>
  <si>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</si>
  <si>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</si>
  <si>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</si>
  <si>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</si>
  <si>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</si>
  <si>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</si>
  <si>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</si>
  <si>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</si>
  <si>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</si>
  <si>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</si>
  <si>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</si>
  <si>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</si>
  <si>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</si>
  <si>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</si>
  <si>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</si>
  <si>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</si>
  <si>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</si>
  <si>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</si>
  <si>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</si>
  <si>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</si>
  <si>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</si>
  <si>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</si>
  <si>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</si>
  <si>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</si>
  <si>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</si>
  <si>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</si>
  <si>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</si>
  <si>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</si>
  <si>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</si>
  <si>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</si>
  <si>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</si>
  <si>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</si>
  <si>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</si>
  <si>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</si>
  <si>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</si>
  <si>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</si>
  <si>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</si>
  <si>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</si>
  <si>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</si>
  <si>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</si>
  <si>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</si>
  <si>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</si>
  <si>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</si>
  <si>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</si>
  <si>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</si>
  <si>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</si>
  <si>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</si>
  <si>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</si>
  <si>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</si>
  <si>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</si>
  <si>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</si>
  <si>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</si>
  <si>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</si>
  <si>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</si>
  <si>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</si>
  <si>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</si>
  <si>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</si>
  <si>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</si>
  <si>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</si>
  <si>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</si>
  <si>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</si>
  <si>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</si>
  <si>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</si>
  <si>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</si>
  <si>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</si>
  <si>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</si>
  <si>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</si>
  <si>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</si>
  <si>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</si>
  <si>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</si>
  <si>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</si>
  <si>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</si>
  <si>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</si>
  <si>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</si>
  <si>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</si>
  <si>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</si>
  <si>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</si>
  <si>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</si>
  <si>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</si>
  <si>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</si>
  <si>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</si>
  <si>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</si>
  <si>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</si>
  <si>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</si>
  <si>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</si>
  <si>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</si>
  <si>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</si>
  <si>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</si>
  <si>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</si>
  <si>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</si>
  <si>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</si>
  <si>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</si>
  <si>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</si>
  <si>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</si>
  <si>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</si>
  <si>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</si>
  <si>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</si>
  <si>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</si>
  <si>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</si>
  <si>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</si>
  <si>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</si>
  <si>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</si>
  <si>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</si>
  <si>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</si>
  <si>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</si>
  <si>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</si>
  <si>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</si>
  <si>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</si>
  <si>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</si>
  <si>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</si>
  <si>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</si>
  <si>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</si>
  <si>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</si>
  <si>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</si>
  <si>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</si>
  <si>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</si>
  <si>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</si>
  <si>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</si>
  <si>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</si>
  <si>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</si>
  <si>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</si>
  <si>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</si>
  <si>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</si>
  <si>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</si>
  <si>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</si>
  <si>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</si>
  <si>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</si>
  <si>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</si>
  <si>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</si>
  <si>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</si>
  <si>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</si>
  <si>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</si>
  <si>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</si>
  <si>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</si>
  <si>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</si>
  <si>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</si>
  <si>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</si>
  <si>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</si>
  <si>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</si>
  <si>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</si>
  <si>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</si>
  <si>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</si>
  <si>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</si>
  <si>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</si>
  <si>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</si>
  <si>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</si>
  <si>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</si>
  <si>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</si>
  <si>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</si>
  <si>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</si>
  <si>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</si>
  <si>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</si>
  <si>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</si>
  <si>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</si>
  <si>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</si>
  <si>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</si>
  <si>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</si>
  <si>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</si>
  <si>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</si>
  <si>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</si>
  <si>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</si>
  <si>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</si>
  <si>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</si>
  <si>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</si>
  <si>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</si>
  <si>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</si>
  <si>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</si>
  <si>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</si>
  <si>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</si>
  <si>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</si>
  <si>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</si>
  <si>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</si>
  <si>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</si>
  <si>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</si>
  <si>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</si>
  <si>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</si>
  <si>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</si>
  <si>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</si>
  <si>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</si>
  <si>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</si>
  <si>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</si>
  <si>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</si>
  <si>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</si>
  <si>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</si>
  <si>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</si>
  <si>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</si>
  <si>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</si>
  <si>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</si>
  <si>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</si>
  <si>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</si>
  <si>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</si>
  <si>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</si>
  <si>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</si>
  <si>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</si>
  <si>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</si>
  <si>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</si>
  <si>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</si>
  <si>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</si>
  <si>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</si>
  <si>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</si>
  <si>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</si>
  <si>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</si>
  <si>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</si>
  <si>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</si>
  <si>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</si>
  <si>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</si>
  <si>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</si>
  <si>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</si>
  <si>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</si>
  <si>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</si>
  <si>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</si>
  <si>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</si>
  <si>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</si>
  <si>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</si>
  <si>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</si>
  <si>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</si>
  <si>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</si>
  <si>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</si>
  <si>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</si>
  <si>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</si>
  <si>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</si>
  <si>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</si>
  <si>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</si>
  <si>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</si>
  <si>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</si>
  <si>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</si>
  <si>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</si>
  <si>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</si>
  <si>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</si>
  <si>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</si>
  <si>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</si>
  <si>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</si>
  <si>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</si>
  <si>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</si>
  <si>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</si>
  <si>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</si>
  <si>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</si>
  <si>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</si>
  <si>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</si>
  <si>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</si>
  <si>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</si>
  <si>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</si>
  <si>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</si>
  <si>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</si>
  <si>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</si>
  <si>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</si>
  <si>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</si>
  <si>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</si>
  <si>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</si>
  <si>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</si>
  <si>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</si>
  <si>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</si>
  <si>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</si>
  <si>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</si>
  <si>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</si>
  <si>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</si>
  <si>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</si>
  <si>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</si>
  <si>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</si>
  <si>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</si>
  <si>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</si>
  <si>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</si>
  <si>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</si>
  <si>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</si>
  <si>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</si>
  <si>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</si>
  <si>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</si>
  <si>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</si>
  <si>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</si>
  <si>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</si>
  <si>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</si>
  <si>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</si>
  <si>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</si>
  <si>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</si>
  <si>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</si>
  <si>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</si>
  <si>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</si>
  <si>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</si>
  <si>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</si>
  <si>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</si>
  <si>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</si>
  <si>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</si>
  <si>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</si>
  <si>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</si>
  <si>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</si>
  <si>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</si>
  <si>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</si>
  <si>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</si>
  <si>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</si>
  <si>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</si>
  <si>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</si>
  <si>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</si>
  <si>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</si>
  <si>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</si>
  <si>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</si>
  <si>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</si>
  <si>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</si>
  <si>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</si>
  <si>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</si>
  <si>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</si>
  <si>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</si>
  <si>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</si>
  <si>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</si>
  <si>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</si>
  <si>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</si>
  <si>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</si>
  <si>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</si>
  <si>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</si>
  <si>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</si>
  <si>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</si>
  <si>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</si>
  <si>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</si>
  <si>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</si>
  <si>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</si>
  <si>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</si>
  <si>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</si>
  <si>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</si>
  <si>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</si>
  <si>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</si>
  <si>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</si>
  <si>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</si>
  <si>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</si>
  <si>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</si>
  <si>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</si>
  <si>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</si>
  <si>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</si>
  <si>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</si>
  <si>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</si>
  <si>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</si>
  <si>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</si>
  <si>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</si>
  <si>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</si>
  <si>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</si>
  <si>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</si>
  <si>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</si>
  <si>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</si>
  <si>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</si>
  <si>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</si>
  <si>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</si>
  <si>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</si>
  <si>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</si>
  <si>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</si>
  <si>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</si>
  <si>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</si>
  <si>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</si>
  <si>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</si>
  <si>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</si>
  <si>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</si>
  <si>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</si>
  <si>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</si>
  <si>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</si>
  <si>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</si>
  <si>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</si>
  <si>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</si>
  <si>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</si>
  <si>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</si>
  <si>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</si>
  <si>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</si>
  <si>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</si>
  <si>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</si>
  <si>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</si>
  <si>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</si>
  <si>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</si>
  <si>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</si>
  <si>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</si>
  <si>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</si>
  <si>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</si>
  <si>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</si>
  <si>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</si>
  <si>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</si>
  <si>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</si>
  <si>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</si>
  <si>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</si>
  <si>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</si>
  <si>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</si>
  <si>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</si>
  <si>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</si>
  <si>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</si>
  <si>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</si>
  <si>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</si>
  <si>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</si>
  <si>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</si>
  <si>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</si>
  <si>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</si>
  <si>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</si>
  <si>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</si>
  <si>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</si>
  <si>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</si>
  <si>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</si>
  <si>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</si>
  <si>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</si>
  <si>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</si>
  <si>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</si>
  <si>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</si>
  <si>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</si>
  <si>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</si>
  <si>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</si>
  <si>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</si>
  <si>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</si>
  <si>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</si>
  <si>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</si>
  <si>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</si>
  <si>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</si>
  <si>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</si>
  <si>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</si>
  <si>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</si>
  <si>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</si>
  <si>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</si>
  <si>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</si>
  <si>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</si>
  <si>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</si>
  <si>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</si>
  <si>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</si>
  <si>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</si>
  <si>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</si>
  <si>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</si>
  <si>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</si>
  <si>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</si>
  <si>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</si>
  <si>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</si>
  <si>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</si>
  <si>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</si>
  <si>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</si>
  <si>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</si>
  <si>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</si>
  <si>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</si>
  <si>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</si>
  <si>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</si>
  <si>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</si>
  <si>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</si>
  <si>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</si>
  <si>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</si>
  <si>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</si>
  <si>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</si>
  <si>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</si>
  <si>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</si>
  <si>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</si>
  <si>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</si>
  <si>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</si>
  <si>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</si>
  <si>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</si>
  <si>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</si>
  <si>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</si>
  <si>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</si>
  <si>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</si>
  <si>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</si>
  <si>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</si>
  <si>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</si>
  <si>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</si>
  <si>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</si>
  <si>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</si>
  <si>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</si>
  <si>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</si>
  <si>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</si>
  <si>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</si>
  <si>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</si>
  <si>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</si>
  <si>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</si>
  <si>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</si>
  <si>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</si>
  <si>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</si>
  <si>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</si>
  <si>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</si>
  <si>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</si>
  <si>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</si>
  <si>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</si>
  <si>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</si>
  <si>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</si>
  <si>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</si>
  <si>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</si>
  <si>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</si>
  <si>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</si>
  <si>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</si>
  <si>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</si>
  <si>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</si>
  <si>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</si>
  <si>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</si>
  <si>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</si>
  <si>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</si>
  <si>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</si>
  <si>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</si>
  <si>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</si>
  <si>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</si>
  <si>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</si>
  <si>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</si>
  <si>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</si>
  <si>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</si>
  <si>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</si>
  <si>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</si>
  <si>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</si>
  <si>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</si>
  <si>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</si>
  <si>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</si>
  <si>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</si>
  <si>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</si>
  <si>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</si>
  <si>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</si>
  <si>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</si>
  <si>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</si>
  <si>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</si>
  <si>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</si>
  <si>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</si>
  <si>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</si>
  <si>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</si>
  <si>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</si>
  <si>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</si>
  <si>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</si>
  <si>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</si>
  <si>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</si>
  <si>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</si>
  <si>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</si>
  <si>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</si>
  <si>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</si>
  <si>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</si>
  <si>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</si>
  <si>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</si>
  <si>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</si>
  <si>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</si>
  <si>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</si>
  <si>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</si>
  <si>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</si>
  <si>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</si>
  <si>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</si>
  <si>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</si>
  <si>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</si>
  <si>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</si>
  <si>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</si>
  <si>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</si>
  <si>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</si>
  <si>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</si>
  <si>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</si>
  <si>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</si>
  <si>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</si>
  <si>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</si>
  <si>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</si>
  <si>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</si>
  <si>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</si>
  <si>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</si>
  <si>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</si>
  <si>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</si>
  <si>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</si>
  <si>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</si>
  <si>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</si>
  <si>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</si>
  <si>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</si>
  <si>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</si>
  <si>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</si>
  <si>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</si>
  <si>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</si>
  <si>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</si>
  <si>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</si>
  <si>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</si>
  <si>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</si>
  <si>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</si>
  <si>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</si>
  <si>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</si>
  <si>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</si>
  <si>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</si>
  <si>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</si>
  <si>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</si>
  <si>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</si>
  <si>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</si>
  <si>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</si>
  <si>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</si>
  <si>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</si>
  <si>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</si>
  <si>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</si>
  <si>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</si>
  <si>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</si>
  <si>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</si>
  <si>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</si>
  <si>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</si>
  <si>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</si>
  <si>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</si>
  <si>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</si>
  <si>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</si>
  <si>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</si>
  <si>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</si>
  <si>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</si>
  <si>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</si>
  <si>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</si>
  <si>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</si>
  <si>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</si>
  <si>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</si>
  <si>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</si>
  <si>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</si>
  <si>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</si>
  <si>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</si>
  <si>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</si>
  <si>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</si>
  <si>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</si>
  <si>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</si>
  <si>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</si>
  <si>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</si>
  <si>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</si>
  <si>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</si>
  <si>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</si>
  <si>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</si>
  <si>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</si>
  <si>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</si>
  <si>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</si>
  <si>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</si>
  <si>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</si>
  <si>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</si>
  <si>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</si>
  <si>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</si>
  <si>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</si>
  <si>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</si>
  <si>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</si>
  <si>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</si>
  <si>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</si>
  <si>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</si>
  <si>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</si>
  <si>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</si>
  <si>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</si>
  <si>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</si>
  <si>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</si>
  <si>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</si>
  <si>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</si>
  <si>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</si>
  <si>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</si>
  <si>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</si>
  <si>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</si>
  <si>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</si>
  <si>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</si>
  <si>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</si>
  <si>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</si>
  <si>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</si>
  <si>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</si>
  <si>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</si>
  <si>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</si>
  <si>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</si>
  <si>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</si>
  <si>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</si>
  <si>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</si>
  <si>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</si>
  <si>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</si>
  <si>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</si>
  <si>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</si>
  <si>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</si>
  <si>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</si>
  <si>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</si>
  <si>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</si>
  <si>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</si>
  <si>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</si>
  <si>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</si>
  <si>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</si>
  <si>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</si>
  <si>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</si>
  <si>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</si>
  <si>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</si>
  <si>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</si>
  <si>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</si>
  <si>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</si>
  <si>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</si>
  <si>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</si>
  <si>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</si>
  <si>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</si>
  <si>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</si>
  <si>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</si>
  <si>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</si>
  <si>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</si>
  <si>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</si>
  <si>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</si>
  <si>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</si>
  <si>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</si>
  <si>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</si>
  <si>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</si>
  <si>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</si>
  <si>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</si>
  <si>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</si>
  <si>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</si>
  <si>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</si>
  <si>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</si>
  <si>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</si>
  <si>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</si>
  <si>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</si>
  <si>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</si>
  <si>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</si>
  <si>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</si>
  <si>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</si>
  <si>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</si>
  <si>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</si>
  <si>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</si>
  <si>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</si>
  <si>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</si>
  <si>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</si>
  <si>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</si>
  <si>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</si>
  <si>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</si>
  <si>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</si>
  <si>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</si>
  <si>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</si>
  <si>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</si>
  <si>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</si>
  <si>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</si>
  <si>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</si>
  <si>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</si>
  <si>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</si>
  <si>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</si>
  <si>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</si>
  <si>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</si>
  <si>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</si>
  <si>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</si>
  <si>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</si>
  <si>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</si>
  <si>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</si>
  <si>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</si>
  <si>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</si>
  <si>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</si>
  <si>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</si>
  <si>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</si>
  <si>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</si>
  <si>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</si>
  <si>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</si>
  <si>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</si>
  <si>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</si>
  <si>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</si>
  <si>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</si>
  <si>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</si>
  <si>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</si>
  <si>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</si>
  <si>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</si>
  <si>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</si>
  <si>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</si>
  <si>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</si>
  <si>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</si>
  <si>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</si>
  <si>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</si>
  <si>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</si>
  <si>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</si>
  <si>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</si>
  <si>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</si>
  <si>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</si>
  <si>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</si>
  <si>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</si>
  <si>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</si>
  <si>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</si>
  <si>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</si>
  <si>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</si>
  <si>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</si>
  <si>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</si>
  <si>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</si>
  <si>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</si>
  <si>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</si>
  <si>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</si>
  <si>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</si>
  <si>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</si>
  <si>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</si>
  <si>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</si>
  <si>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</si>
  <si>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</si>
  <si>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</si>
  <si>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</si>
  <si>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</si>
  <si>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</si>
  <si>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</si>
  <si>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</si>
  <si>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</si>
  <si>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</si>
  <si>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</si>
  <si>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</si>
  <si>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</si>
  <si>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</si>
  <si>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</si>
  <si>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</si>
  <si>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</si>
  <si>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</si>
  <si>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</si>
  <si>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</si>
  <si>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</si>
  <si>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</si>
  <si>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</si>
  <si>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</si>
  <si>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</si>
  <si>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</si>
  <si>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</si>
  <si>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</si>
  <si>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</si>
  <si>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</si>
  <si>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</si>
  <si>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</si>
  <si>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</si>
  <si>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</si>
  <si>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</si>
  <si>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</si>
  <si>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</si>
  <si>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</si>
  <si>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</si>
  <si>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</si>
  <si>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</si>
  <si>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</si>
  <si>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</si>
  <si>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</si>
  <si>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</si>
  <si>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</si>
  <si>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</si>
  <si>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</si>
  <si>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</si>
  <si>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</si>
  <si>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</si>
  <si>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</si>
  <si>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</si>
  <si>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</si>
  <si>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</si>
  <si>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</si>
  <si>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</si>
  <si>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</si>
  <si>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</si>
  <si>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</si>
  <si>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</si>
  <si>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</si>
  <si>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</si>
  <si>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</si>
  <si>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</si>
  <si>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</si>
  <si>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</si>
  <si>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</si>
  <si>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</si>
  <si>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</si>
  <si>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</si>
  <si>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</si>
  <si>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</si>
  <si>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</si>
  <si>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</si>
  <si>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</si>
  <si>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</si>
  <si>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</si>
  <si>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</si>
  <si>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</si>
  <si>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</si>
  <si>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</si>
  <si>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</si>
  <si>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</si>
  <si>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</si>
  <si>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</si>
  <si>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</si>
  <si>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</si>
  <si>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</si>
  <si>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</si>
  <si>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</si>
  <si>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</si>
  <si>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</si>
  <si>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</si>
  <si>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</si>
  <si>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</si>
  <si>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</si>
  <si>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</si>
  <si>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</si>
  <si>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</si>
  <si>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</si>
  <si>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</si>
  <si>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</si>
  <si>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</si>
  <si>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</si>
  <si>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</si>
  <si>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</si>
  <si>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</si>
  <si>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</si>
  <si>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</si>
  <si>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</si>
  <si>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</si>
  <si>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</si>
  <si>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</si>
  <si>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</si>
  <si>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</si>
  <si>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</si>
  <si>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</si>
  <si>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</si>
  <si>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</si>
  <si>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</si>
  <si>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</si>
  <si>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</si>
  <si>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</si>
  <si>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</si>
  <si>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</si>
  <si>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</si>
  <si>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</si>
  <si>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</si>
  <si>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</si>
  <si>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</si>
  <si>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</si>
  <si>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</si>
  <si>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</si>
  <si>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</si>
  <si>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</si>
  <si>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</si>
  <si>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</si>
  <si>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</si>
  <si>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</si>
  <si>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</si>
  <si>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</si>
  <si>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</si>
  <si>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</si>
  <si>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</si>
  <si>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</si>
  <si>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</si>
  <si>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</si>
  <si>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</si>
  <si>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</si>
  <si>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</si>
  <si>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</si>
  <si>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</si>
  <si>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</si>
  <si>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</si>
  <si>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</si>
  <si>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</si>
  <si>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</si>
  <si>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</si>
  <si>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</si>
  <si>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</si>
  <si>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</si>
  <si>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</si>
  <si>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</si>
  <si>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</si>
  <si>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</si>
  <si>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</si>
  <si>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</si>
  <si>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</si>
  <si>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</si>
  <si>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</si>
  <si>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</si>
  <si>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</si>
  <si>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</si>
  <si>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</si>
  <si>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</si>
  <si>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</si>
  <si>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</si>
  <si>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</si>
  <si>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</si>
  <si>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</si>
  <si>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</si>
  <si>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</si>
  <si>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</si>
  <si>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</si>
  <si>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</si>
  <si>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</si>
  <si>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</si>
  <si>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</si>
  <si>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</si>
  <si>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</si>
  <si>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</si>
  <si>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</si>
  <si>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</si>
  <si>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</si>
  <si>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</si>
  <si>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</si>
  <si>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</si>
  <si>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</si>
  <si>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</si>
  <si>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</si>
  <si>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</si>
  <si>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</si>
  <si>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</si>
  <si>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</si>
  <si>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</si>
  <si>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</si>
  <si>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</si>
  <si>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</si>
  <si>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</si>
  <si>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</si>
  <si>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</si>
  <si>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</si>
  <si>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</si>
  <si>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</si>
  <si>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</si>
  <si>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</si>
  <si>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</si>
  <si>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</si>
  <si>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</si>
  <si>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</si>
  <si>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</si>
  <si>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</si>
  <si>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</si>
  <si>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</si>
  <si>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</si>
  <si>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</si>
  <si>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</si>
  <si>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</si>
  <si>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</si>
  <si>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</si>
  <si>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</si>
  <si>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</si>
  <si>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</si>
  <si>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</si>
  <si>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</si>
  <si>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</si>
  <si>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</si>
  <si>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</si>
  <si>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</si>
  <si>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</si>
  <si>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</si>
  <si>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</si>
  <si>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</si>
  <si>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</si>
  <si>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</si>
  <si>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</si>
  <si>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</si>
  <si>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</si>
  <si>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</si>
  <si>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</si>
  <si>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</si>
  <si>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</si>
  <si>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</si>
  <si>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</si>
  <si>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</si>
  <si>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</si>
  <si>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</si>
  <si>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</si>
  <si>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</si>
  <si>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</si>
  <si>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</si>
  <si>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</si>
  <si>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</si>
  <si>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</si>
  <si>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</si>
  <si>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</si>
  <si>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</si>
  <si>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</si>
  <si>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</si>
  <si>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</si>
  <si>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</si>
  <si>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</si>
  <si>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</si>
  <si>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</si>
  <si>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</si>
  <si>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</si>
  <si>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</si>
  <si>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</si>
  <si>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</si>
  <si>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</si>
  <si>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</si>
  <si>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</si>
  <si>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</si>
  <si>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</si>
  <si>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</si>
  <si>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</si>
  <si>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</si>
  <si>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</si>
  <si>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</si>
  <si>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</si>
  <si>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</si>
  <si>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</si>
  <si>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</si>
  <si>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</si>
  <si>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</si>
  <si>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</si>
  <si>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</si>
  <si>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</si>
  <si>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</si>
  <si>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</si>
  <si>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</si>
  <si>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</si>
  <si>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</si>
  <si>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</si>
  <si>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</si>
  <si>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</si>
  <si>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</si>
  <si>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</si>
  <si>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</si>
  <si>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</si>
  <si>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</si>
  <si>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</si>
  <si>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</si>
  <si>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</si>
  <si>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</si>
  <si>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</si>
  <si>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</si>
  <si>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</si>
  <si>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</si>
  <si>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</si>
  <si>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</si>
  <si>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</si>
  <si>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</si>
  <si>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</si>
  <si>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</si>
  <si>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</si>
  <si>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</si>
  <si>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</si>
  <si>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</si>
  <si>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</si>
  <si>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</si>
  <si>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</si>
  <si>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</si>
  <si>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</si>
  <si>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</si>
  <si>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</si>
  <si>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</si>
  <si>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</si>
  <si>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</si>
  <si>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</si>
  <si>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</si>
  <si>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</si>
  <si>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</si>
  <si>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</si>
  <si>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</si>
  <si>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</si>
  <si>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</si>
  <si>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</si>
  <si>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</si>
  <si>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</si>
  <si>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</si>
  <si>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</si>
  <si>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</si>
  <si>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</si>
  <si>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</si>
  <si>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</si>
  <si>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</si>
  <si>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</si>
  <si>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</si>
  <si>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</si>
  <si>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</si>
  <si>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</si>
  <si>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</si>
  <si>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</si>
  <si>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</si>
  <si>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</si>
  <si>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</si>
  <si>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</si>
  <si>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</si>
  <si>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</si>
  <si>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</si>
  <si>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</si>
  <si>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</si>
  <si>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</si>
  <si>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</si>
  <si>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</si>
  <si>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</si>
  <si>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</si>
  <si>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</si>
  <si>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</si>
  <si>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</si>
  <si>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</si>
  <si>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</si>
  <si>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</si>
  <si>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</si>
  <si>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</si>
  <si>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</si>
  <si>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</si>
  <si>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</si>
  <si>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</si>
  <si>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</si>
  <si>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</si>
  <si>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</si>
  <si>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</si>
  <si>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</si>
  <si>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</si>
  <si>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</si>
  <si>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</si>
  <si>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</si>
  <si>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</si>
  <si>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</si>
  <si>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</si>
  <si>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</si>
  <si>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</si>
  <si>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</si>
  <si>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</si>
  <si>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</si>
  <si>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</si>
  <si>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</si>
  <si>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</si>
  <si>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</si>
  <si>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</si>
  <si>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</si>
  <si>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</si>
  <si>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</si>
  <si>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</si>
  <si>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</si>
  <si>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</si>
  <si>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</si>
  <si>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</si>
  <si>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</si>
  <si>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</si>
  <si>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</si>
  <si>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</si>
  <si>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</si>
  <si>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</si>
  <si>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</si>
  <si>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</si>
  <si>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</si>
  <si>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</si>
  <si>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</si>
  <si>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</si>
  <si>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</si>
  <si>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</si>
  <si>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</si>
  <si>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</si>
  <si>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</si>
  <si>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</si>
  <si>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</si>
  <si>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</si>
  <si>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</si>
  <si>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</si>
  <si>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</si>
  <si>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</si>
  <si>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</si>
  <si>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</si>
  <si>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</si>
  <si>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</si>
  <si>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</si>
  <si>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</si>
  <si>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</si>
  <si>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</si>
  <si>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</si>
  <si>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</si>
  <si>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</si>
  <si>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</si>
  <si>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</si>
  <si>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</si>
  <si>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</si>
  <si>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</si>
  <si>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</si>
  <si>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</si>
  <si>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</si>
  <si>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</si>
  <si>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</si>
  <si>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</si>
  <si>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</si>
  <si>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</si>
  <si>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</si>
  <si>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</si>
  <si>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</si>
  <si>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</si>
  <si>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</si>
  <si>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</si>
  <si>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</si>
  <si>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</si>
  <si>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</si>
  <si>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</si>
  <si>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</si>
  <si>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</si>
  <si>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</si>
  <si>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</si>
  <si>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</si>
  <si>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</si>
  <si>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</si>
  <si>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</si>
  <si>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</si>
  <si>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</si>
  <si>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</si>
  <si>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</si>
  <si>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</si>
  <si>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</si>
  <si>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</si>
  <si>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</si>
  <si>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</si>
  <si>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</si>
  <si>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</si>
  <si>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</si>
  <si>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</si>
  <si>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</si>
  <si>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</si>
  <si>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</si>
  <si>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</si>
  <si>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</si>
  <si>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</si>
  <si>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</si>
  <si>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</si>
  <si>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</si>
  <si>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</si>
  <si>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</si>
  <si>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</si>
  <si>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</si>
  <si>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</si>
  <si>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</si>
  <si>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</si>
  <si>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</si>
  <si>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</si>
  <si>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</si>
  <si>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</si>
  <si>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</si>
  <si>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</si>
  <si>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</si>
  <si>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</si>
  <si>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</si>
  <si>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</si>
  <si>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</si>
  <si>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</si>
  <si>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</si>
  <si>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</si>
  <si>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</si>
  <si>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</si>
  <si>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</si>
  <si>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</si>
  <si>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</si>
  <si>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</si>
  <si>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</si>
  <si>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</si>
  <si>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</si>
  <si>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</si>
  <si>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</si>
  <si>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</si>
  <si>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</si>
  <si>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</si>
  <si>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</si>
  <si>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</si>
  <si>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</si>
  <si>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</si>
  <si>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</si>
  <si>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</si>
  <si>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</si>
  <si>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</si>
  <si>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</si>
  <si>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</si>
  <si>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</si>
  <si>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</si>
  <si>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</si>
  <si>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</si>
  <si>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</si>
  <si>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</si>
  <si>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</si>
  <si>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</si>
  <si>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</si>
  <si>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</si>
  <si>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</si>
  <si>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</si>
  <si>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</si>
  <si>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</si>
  <si>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</si>
  <si>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</si>
  <si>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</si>
  <si>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</si>
  <si>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</si>
  <si>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</si>
  <si>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</si>
  <si>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</si>
  <si>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</si>
  <si>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</si>
  <si>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</si>
  <si>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</si>
  <si>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</si>
  <si>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</si>
  <si>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</si>
  <si>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</si>
  <si>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</si>
  <si>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</si>
  <si>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</si>
  <si>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</si>
  <si>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</si>
  <si>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</si>
  <si>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</si>
  <si>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</si>
  <si>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</si>
  <si>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</si>
  <si>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</si>
  <si>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</si>
  <si>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</si>
  <si>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</si>
  <si>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</si>
  <si>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</si>
  <si>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</si>
  <si>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</si>
  <si>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</si>
  <si>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</si>
  <si>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</si>
  <si>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</si>
  <si>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</si>
  <si>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</si>
  <si>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</si>
  <si>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</si>
  <si>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</si>
  <si>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</si>
  <si>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</si>
  <si>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</si>
  <si>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</si>
  <si>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</si>
  <si>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</si>
  <si>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</si>
  <si>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</si>
  <si>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</si>
  <si>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</si>
  <si>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</si>
  <si>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</si>
  <si>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</si>
  <si>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</si>
  <si>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</si>
  <si>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</si>
  <si>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</si>
  <si>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</si>
  <si>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</si>
  <si>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</si>
  <si>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</si>
  <si>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</si>
  <si>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</si>
  <si>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</si>
  <si>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</si>
  <si>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</si>
  <si>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</si>
  <si>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</si>
  <si>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</si>
  <si>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</si>
  <si>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</si>
  <si>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</si>
  <si>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</si>
  <si>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</si>
  <si>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</si>
  <si>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</si>
  <si>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</si>
  <si>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</si>
  <si>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</si>
  <si>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</si>
  <si>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</si>
  <si>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</si>
  <si>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</si>
  <si>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</si>
  <si>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</si>
  <si>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</si>
  <si>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</si>
  <si>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</si>
  <si>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</si>
  <si>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</si>
  <si>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</si>
  <si>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</si>
  <si>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</si>
  <si>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</si>
  <si>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</si>
  <si>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</si>
  <si>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</si>
  <si>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</si>
  <si>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</si>
  <si>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</si>
  <si>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</si>
  <si>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</si>
  <si>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</si>
  <si>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</si>
  <si>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</si>
  <si>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</si>
  <si>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</si>
  <si>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</si>
  <si>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</si>
  <si>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</si>
  <si>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</si>
  <si>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</si>
  <si>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</si>
  <si>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</si>
  <si>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</si>
  <si>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</si>
  <si>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</si>
  <si>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</si>
  <si>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</si>
  <si>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</si>
  <si>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</si>
  <si>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</si>
  <si>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</si>
  <si>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</si>
  <si>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</si>
  <si>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</si>
  <si>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</si>
  <si>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</si>
  <si>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</si>
  <si>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</si>
  <si>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</si>
  <si>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</si>
  <si>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</si>
  <si>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</si>
  <si>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</si>
  <si>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</si>
  <si>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</si>
  <si>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</si>
  <si>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</si>
  <si>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</si>
  <si>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</si>
  <si>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</si>
  <si>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</si>
  <si>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</si>
  <si>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</si>
  <si>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</si>
  <si>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</si>
  <si>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</si>
  <si>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</si>
  <si>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</si>
  <si>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</si>
  <si>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</si>
  <si>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</si>
  <si>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</si>
  <si>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</si>
  <si>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</si>
  <si>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</si>
  <si>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</si>
  <si>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</si>
  <si>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</si>
  <si>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</si>
  <si>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</si>
  <si>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</si>
  <si>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</si>
  <si>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</si>
  <si>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</si>
  <si>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</si>
  <si>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</si>
  <si>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</si>
  <si>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</si>
  <si>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</si>
  <si>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</si>
  <si>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</si>
  <si>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</si>
  <si>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</si>
  <si>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</si>
  <si>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</si>
  <si>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</si>
  <si>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</si>
  <si>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</si>
  <si>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</si>
  <si>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</si>
  <si>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</si>
  <si>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</si>
  <si>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</si>
  <si>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</si>
  <si>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</si>
  <si>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</si>
  <si>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</si>
  <si>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</si>
  <si>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</si>
  <si>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</si>
  <si>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</si>
  <si>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</si>
  <si>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</si>
  <si>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</si>
  <si>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</si>
  <si>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</si>
  <si>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</si>
  <si>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</si>
  <si>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</si>
  <si>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</si>
  <si>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</si>
  <si>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</si>
  <si>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</si>
  <si>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</si>
  <si>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</si>
  <si>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</si>
  <si>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</si>
  <si>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</si>
  <si>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</si>
  <si>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</si>
  <si>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</si>
  <si>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</si>
  <si>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</si>
  <si>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</si>
  <si>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</si>
  <si>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</si>
  <si>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</si>
  <si>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</si>
  <si>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</si>
  <si>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</si>
  <si>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</si>
  <si>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</si>
  <si>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</si>
  <si>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</si>
  <si>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</si>
  <si>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</si>
  <si>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</si>
  <si>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</si>
  <si>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</si>
  <si>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</si>
  <si>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</si>
  <si>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</si>
  <si>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</si>
  <si>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</si>
  <si>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</si>
  <si>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</si>
  <si>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</si>
  <si>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</si>
  <si>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</si>
  <si>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</si>
  <si>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</si>
  <si>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</si>
  <si>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</si>
  <si>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</si>
  <si>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</si>
  <si>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</si>
  <si>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</si>
  <si>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</si>
  <si>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</si>
  <si>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</si>
  <si>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</si>
  <si>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</si>
  <si>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</si>
  <si>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</si>
  <si>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</si>
  <si>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</si>
  <si>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</si>
  <si>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</si>
  <si>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</si>
  <si>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</si>
  <si>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</si>
  <si>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</si>
  <si>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</si>
  <si>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</si>
  <si>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</si>
  <si>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</si>
  <si>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</si>
  <si>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</si>
  <si>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</si>
  <si>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</si>
  <si>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</si>
  <si>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</si>
  <si>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</si>
  <si>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</si>
  <si>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</si>
  <si>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</si>
  <si>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</si>
  <si>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</si>
  <si>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</si>
  <si>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</si>
  <si>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</si>
  <si>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</si>
  <si>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</si>
  <si>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</si>
  <si>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</si>
  <si>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</si>
  <si>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</si>
  <si>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</si>
  <si>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</si>
  <si>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</si>
  <si>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</si>
  <si>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</si>
  <si>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</si>
  <si>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</si>
  <si>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</si>
  <si>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</si>
  <si>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</si>
  <si>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</si>
  <si>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</si>
  <si>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</si>
  <si>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</si>
  <si>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</si>
  <si>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</si>
  <si>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</si>
  <si>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</si>
  <si>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</si>
  <si>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</si>
  <si>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</si>
  <si>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</si>
  <si>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</si>
  <si>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</si>
  <si>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</si>
  <si>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</si>
  <si>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</si>
  <si>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</si>
  <si>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</si>
  <si>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</si>
  <si>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</si>
  <si>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</si>
  <si>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</si>
  <si>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</si>
  <si>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</si>
  <si>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</si>
  <si>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</si>
  <si>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</si>
  <si>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</si>
  <si>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</si>
  <si>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</si>
  <si>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</si>
  <si>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</si>
  <si>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</si>
  <si>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</si>
  <si>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</si>
  <si>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</si>
  <si>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</si>
  <si>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</si>
  <si>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</si>
  <si>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</si>
  <si>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</si>
  <si>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</si>
  <si>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</si>
  <si>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</si>
  <si>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</si>
  <si>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</si>
  <si>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</si>
  <si>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</si>
  <si>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</si>
  <si>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</si>
  <si>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</si>
  <si>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</si>
  <si>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</si>
  <si>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</si>
  <si>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</si>
  <si>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</si>
  <si>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</si>
  <si>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</si>
  <si>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</si>
  <si>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</si>
  <si>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</si>
  <si>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</si>
  <si>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</si>
  <si>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</si>
  <si>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</si>
  <si>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</si>
  <si>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</si>
  <si>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</si>
  <si>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</si>
  <si>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</si>
  <si>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</si>
  <si>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</si>
  <si>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</si>
  <si>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</si>
  <si>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</si>
  <si>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</si>
  <si>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</si>
  <si>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</si>
  <si>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</si>
  <si>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</si>
  <si>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</si>
  <si>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</si>
  <si>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</si>
  <si>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</si>
  <si>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</si>
  <si>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</si>
  <si>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</si>
  <si>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</si>
  <si>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</si>
  <si>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</si>
  <si>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</si>
  <si>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</si>
  <si>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</si>
  <si>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</si>
  <si>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</si>
  <si>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</si>
  <si>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</si>
  <si>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</si>
  <si>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</si>
  <si>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</si>
  <si>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</si>
  <si>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</si>
  <si>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</si>
  <si>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</si>
  <si>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</si>
  <si>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</si>
  <si>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</si>
  <si>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</si>
  <si>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</si>
  <si>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</si>
  <si>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</si>
  <si>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</si>
  <si>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</si>
  <si>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</si>
  <si>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</si>
  <si>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</si>
  <si>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</si>
  <si>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</si>
  <si>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</si>
  <si>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</si>
  <si>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</si>
  <si>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</si>
  <si>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</si>
  <si>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</si>
  <si>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</si>
  <si>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</si>
  <si>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</si>
  <si>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</si>
  <si>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</si>
  <si>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</si>
  <si>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</si>
  <si>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</si>
  <si>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</si>
  <si>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</si>
  <si>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</si>
  <si>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</si>
  <si>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</si>
  <si>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</si>
  <si>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</si>
  <si>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</si>
  <si>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</si>
  <si>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</si>
  <si>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</si>
  <si>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</si>
  <si>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</si>
  <si>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</si>
  <si>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</si>
  <si>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</si>
  <si>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</si>
  <si>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</si>
  <si>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</si>
  <si>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</si>
  <si>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</si>
  <si>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</si>
  <si>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</si>
  <si>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</si>
  <si>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</si>
  <si>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</si>
  <si>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</si>
  <si>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</si>
  <si>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</si>
  <si>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</si>
  <si>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</si>
  <si>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</si>
  <si>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</si>
  <si>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</si>
  <si>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</si>
  <si>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</si>
  <si>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</si>
  <si>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</si>
  <si>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</si>
  <si>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</si>
  <si>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</si>
  <si>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</si>
  <si>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</si>
  <si>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</si>
  <si>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</si>
  <si>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</si>
  <si>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</si>
  <si>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</si>
  <si>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</si>
  <si>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</si>
  <si>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</si>
  <si>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</si>
  <si>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</si>
  <si>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</si>
  <si>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</si>
  <si>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</si>
  <si>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</si>
  <si>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</si>
  <si>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</si>
  <si>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</si>
  <si>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</si>
  <si>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</si>
  <si>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</si>
  <si>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</si>
  <si>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</si>
  <si>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</si>
  <si>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</si>
  <si>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</si>
  <si>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</si>
  <si>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</si>
  <si>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</si>
  <si>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</si>
  <si>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</si>
  <si>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</si>
  <si>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</si>
  <si>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</si>
  <si>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</si>
  <si>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</si>
  <si>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</si>
  <si>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</si>
  <si>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</si>
  <si>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</si>
  <si>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</si>
  <si>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</si>
  <si>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</si>
  <si>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</si>
  <si>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</si>
  <si>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</si>
  <si>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</si>
  <si>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</si>
  <si>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</si>
  <si>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</si>
  <si>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</si>
  <si>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</si>
  <si>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</si>
  <si>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</si>
  <si>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</si>
  <si>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</si>
  <si>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</si>
  <si>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</si>
  <si>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</si>
  <si>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</si>
  <si>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</si>
  <si>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</si>
  <si>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</si>
  <si>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</si>
  <si>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</si>
  <si>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</si>
  <si>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</si>
  <si>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</si>
  <si>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</si>
  <si>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</si>
  <si>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</si>
  <si>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</si>
  <si>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</si>
  <si>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</si>
  <si>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</si>
  <si>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</si>
  <si>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</si>
  <si>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</si>
  <si>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</si>
  <si>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</si>
  <si>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</si>
  <si>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</si>
  <si>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</si>
  <si>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</si>
  <si>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</si>
  <si>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</si>
  <si>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</si>
  <si>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</si>
  <si>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</si>
  <si>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</si>
  <si>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</si>
  <si>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</si>
  <si>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</si>
  <si>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</si>
  <si>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</si>
  <si>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</si>
  <si>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</si>
  <si>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</si>
  <si>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</si>
  <si>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</si>
  <si>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</si>
  <si>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</si>
  <si>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</si>
  <si>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</si>
  <si>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</si>
  <si>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</si>
  <si>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</si>
  <si>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</si>
  <si>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</si>
  <si>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</si>
  <si>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</si>
  <si>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</si>
  <si>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</si>
  <si>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</si>
  <si>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</si>
  <si>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</si>
  <si>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</si>
  <si>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</si>
  <si>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</si>
  <si>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</si>
  <si>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</si>
  <si>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</si>
  <si>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</si>
  <si>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</si>
  <si>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</si>
  <si>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</si>
  <si>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</si>
  <si>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</si>
  <si>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</si>
  <si>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</si>
  <si>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</si>
  <si>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</si>
  <si>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</si>
  <si>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</si>
  <si>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</si>
  <si>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</si>
  <si>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</si>
  <si>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</si>
  <si>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</si>
  <si>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</si>
  <si>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</si>
  <si>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</si>
  <si>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</si>
  <si>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</si>
  <si>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</si>
  <si>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</si>
  <si>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</si>
  <si>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</si>
  <si>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</si>
  <si>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</si>
  <si>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</si>
  <si>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</si>
  <si>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</si>
  <si>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</si>
  <si>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</si>
  <si>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</si>
  <si>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</si>
  <si>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</si>
  <si>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</si>
  <si>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</si>
  <si>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</si>
  <si>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</si>
  <si>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</si>
  <si>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</si>
  <si>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</si>
  <si>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</si>
  <si>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</si>
  <si>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</si>
  <si>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</si>
  <si>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</si>
  <si>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</si>
  <si>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</si>
  <si>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</si>
  <si>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</si>
  <si>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</si>
  <si>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</si>
  <si>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</si>
  <si>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</si>
  <si>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</si>
  <si>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</si>
  <si>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</si>
  <si>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</si>
  <si>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</si>
  <si>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</si>
  <si>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</si>
  <si>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</si>
  <si>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</si>
  <si>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</si>
  <si>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</si>
  <si>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</si>
  <si>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</si>
  <si>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</si>
  <si>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</si>
  <si>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</si>
  <si>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</si>
  <si>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</si>
  <si>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</si>
  <si>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</si>
  <si>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</si>
  <si>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</si>
  <si>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</si>
  <si>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</si>
  <si>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</si>
  <si>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</si>
  <si>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</si>
  <si>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</si>
  <si>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</si>
  <si>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</si>
  <si>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</si>
  <si>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</si>
  <si>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</si>
  <si>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</si>
  <si>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</si>
  <si>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</si>
  <si>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</si>
  <si>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</si>
  <si>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</si>
  <si>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</si>
  <si>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</si>
  <si>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</si>
  <si>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</si>
  <si>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</si>
  <si>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</si>
  <si>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</si>
  <si>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</si>
  <si>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</si>
  <si>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</si>
  <si>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</si>
  <si>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</si>
  <si>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</si>
  <si>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</si>
  <si>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</si>
  <si>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</si>
  <si>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</si>
  <si>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</si>
  <si>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</si>
  <si>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</si>
  <si>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</si>
  <si>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</si>
  <si>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</si>
  <si>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</si>
  <si>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</si>
  <si>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</si>
  <si>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</si>
  <si>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</si>
  <si>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</si>
  <si>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</si>
  <si>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</si>
  <si>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</si>
  <si>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</si>
  <si>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</si>
  <si>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</si>
  <si>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</si>
  <si>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</si>
  <si>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</si>
  <si>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</si>
  <si>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</si>
  <si>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</si>
  <si>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</si>
  <si>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</si>
  <si>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</si>
  <si>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</si>
  <si>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</si>
  <si>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</si>
  <si>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</si>
  <si>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</si>
  <si>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</si>
  <si>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</si>
  <si>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</si>
  <si>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</si>
  <si>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</si>
  <si>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</si>
  <si>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</si>
  <si>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</si>
  <si>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</si>
  <si>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</si>
  <si>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</si>
  <si>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</si>
  <si>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</si>
  <si>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</si>
  <si>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</si>
  <si>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</si>
  <si>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</si>
  <si>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</si>
  <si>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</si>
  <si>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</si>
  <si>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</si>
  <si>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</si>
  <si>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</si>
  <si>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</si>
  <si>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</si>
  <si>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</si>
  <si>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</si>
  <si>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</si>
  <si>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</si>
  <si>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</si>
  <si>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</si>
  <si>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</si>
  <si>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</si>
  <si>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</si>
  <si>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</si>
  <si>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</si>
  <si>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</si>
  <si>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</si>
  <si>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</si>
  <si>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</si>
  <si>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</si>
  <si>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</si>
  <si>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</si>
  <si>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</si>
  <si>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</si>
  <si>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</si>
  <si>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</si>
  <si>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</si>
  <si>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</si>
  <si>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</si>
  <si>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</si>
  <si>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</si>
  <si>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</si>
  <si>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</si>
  <si>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</si>
  <si>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</si>
  <si>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</si>
  <si>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</si>
  <si>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</si>
  <si>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</si>
  <si>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</si>
  <si>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</si>
  <si>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</si>
  <si>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</si>
  <si>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</si>
  <si>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</si>
  <si>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</si>
  <si>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</si>
  <si>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</si>
  <si>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</si>
  <si>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</si>
  <si>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</si>
  <si>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</si>
  <si>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</si>
  <si>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</si>
  <si>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</si>
  <si>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</si>
  <si>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</si>
  <si>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</si>
  <si>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</si>
  <si>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</si>
  <si>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</si>
  <si>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</si>
  <si>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</si>
  <si>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</si>
  <si>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</si>
  <si>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</si>
  <si>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</si>
  <si>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</si>
  <si>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</si>
  <si>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</si>
  <si>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</si>
  <si>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</si>
  <si>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</si>
  <si>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</si>
  <si>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</si>
  <si>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</si>
  <si>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</si>
  <si>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</si>
  <si>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</si>
  <si>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</si>
  <si>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</si>
  <si>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</si>
  <si>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</si>
  <si>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</si>
  <si>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</si>
  <si>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</si>
  <si>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</si>
  <si>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</si>
  <si>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</si>
  <si>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</si>
  <si>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</si>
  <si>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</si>
  <si>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</si>
  <si>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</si>
  <si>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</si>
  <si>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</si>
  <si>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</si>
  <si>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</si>
  <si>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</si>
  <si>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</si>
  <si>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</si>
  <si>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</si>
  <si>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</si>
  <si>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</si>
  <si>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</si>
  <si>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</si>
  <si>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</si>
  <si>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</si>
  <si>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</si>
  <si>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</si>
  <si>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</si>
  <si>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</si>
  <si>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</si>
  <si>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</si>
  <si>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</si>
  <si>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</si>
  <si>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</si>
  <si>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</si>
  <si>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</si>
  <si>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</si>
  <si>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</si>
  <si>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</si>
  <si>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</si>
  <si>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</si>
  <si>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</si>
  <si>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</si>
  <si>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</si>
  <si>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</si>
  <si>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</si>
  <si>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</si>
  <si>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</si>
  <si>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</si>
  <si>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</si>
  <si>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</si>
  <si>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</si>
  <si>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</si>
  <si>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</si>
  <si>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</si>
  <si>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</si>
  <si>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</si>
  <si>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</si>
  <si>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</si>
  <si>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</si>
  <si>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</si>
  <si>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</si>
  <si>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</si>
  <si>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</si>
  <si>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</si>
  <si>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</si>
  <si>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</si>
  <si>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</si>
  <si>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</si>
  <si>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</si>
  <si>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</si>
  <si>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</si>
  <si>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</si>
  <si>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</si>
  <si>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</si>
  <si>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</si>
  <si>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</si>
  <si>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</si>
  <si>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</si>
  <si>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</si>
  <si>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</si>
  <si>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</si>
  <si>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</si>
  <si>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</si>
  <si>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</si>
  <si>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</si>
  <si>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</si>
  <si>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</si>
  <si>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</si>
  <si>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</si>
  <si>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</si>
  <si>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</si>
  <si>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</si>
  <si>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</si>
  <si>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</si>
  <si>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</si>
  <si>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</si>
  <si>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</si>
  <si>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</si>
  <si>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</si>
  <si>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</si>
  <si>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</si>
  <si>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</si>
  <si>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</si>
  <si>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</si>
  <si>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</si>
  <si>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</si>
  <si>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</si>
  <si>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</si>
  <si>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</si>
  <si>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</si>
  <si>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</si>
  <si>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</si>
  <si>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</si>
  <si>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</si>
  <si>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</si>
  <si>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</si>
  <si>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</si>
  <si>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</si>
  <si>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</si>
  <si>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</si>
  <si>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</si>
  <si>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</si>
  <si>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</si>
  <si>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</si>
  <si>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</si>
  <si>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</si>
  <si>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</si>
  <si>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</si>
  <si>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</si>
  <si>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</si>
  <si>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</si>
  <si>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</si>
  <si>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</si>
  <si>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</si>
  <si>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</si>
  <si>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</si>
  <si>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</si>
  <si>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</si>
  <si>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</si>
  <si>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</si>
  <si>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</si>
  <si>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</si>
  <si>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</si>
  <si>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</si>
  <si>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</si>
  <si>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</si>
  <si>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</si>
  <si>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</si>
  <si>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</si>
  <si>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</si>
  <si>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</si>
  <si>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</si>
  <si>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</si>
  <si>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</si>
  <si>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</si>
  <si>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</si>
  <si>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</si>
  <si>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</si>
  <si>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</si>
  <si>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</si>
  <si>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</si>
  <si>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</si>
  <si>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</si>
  <si>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</si>
  <si>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</si>
  <si>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</si>
  <si>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</si>
  <si>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</si>
  <si>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</si>
  <si>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</si>
  <si>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</si>
  <si>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</si>
  <si>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</si>
  <si>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</si>
  <si>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</si>
  <si>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</si>
  <si>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</si>
  <si>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</si>
  <si>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</si>
  <si>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</si>
  <si>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</si>
  <si>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</si>
  <si>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</si>
  <si>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</si>
  <si>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</si>
  <si>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</si>
  <si>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</si>
  <si>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</si>
  <si>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</si>
  <si>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</si>
  <si>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</si>
  <si>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</si>
  <si>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</si>
  <si>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</si>
  <si>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</si>
  <si>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</si>
  <si>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</si>
  <si>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</si>
  <si>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</si>
  <si>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</si>
  <si>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</si>
  <si>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</si>
  <si>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</si>
  <si>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</si>
  <si>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</si>
  <si>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</si>
  <si>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</si>
  <si>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</si>
  <si>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</si>
  <si>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</si>
  <si>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</si>
  <si>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</si>
  <si>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</si>
  <si>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</si>
  <si>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</si>
  <si>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</si>
  <si>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</si>
  <si>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</si>
  <si>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</si>
  <si>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</si>
  <si>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</si>
  <si>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</si>
  <si>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</si>
  <si>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</si>
  <si>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</si>
  <si>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</si>
  <si>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</si>
  <si>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</si>
  <si>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</si>
  <si>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</si>
  <si>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</si>
  <si>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</si>
  <si>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</si>
  <si>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</si>
  <si>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</si>
  <si>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</si>
  <si>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</si>
  <si>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</si>
  <si>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</si>
  <si>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</si>
  <si>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</si>
  <si>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</si>
  <si>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</si>
  <si>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</si>
  <si>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</si>
  <si>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</si>
  <si>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</si>
  <si>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</si>
  <si>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</si>
  <si>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</si>
  <si>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</si>
  <si>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</si>
  <si>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</si>
  <si>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</si>
  <si>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</si>
  <si>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</si>
  <si>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</si>
  <si>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</si>
  <si>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</si>
  <si>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</si>
  <si>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</si>
  <si>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</si>
  <si>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</si>
  <si>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</si>
  <si>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</si>
  <si>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</si>
  <si>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</si>
  <si>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</si>
  <si>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</si>
  <si>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</si>
  <si>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</si>
  <si>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</si>
  <si>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</si>
  <si>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</si>
  <si>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</si>
  <si>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</si>
  <si>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</si>
  <si>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</si>
  <si>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</si>
  <si>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</si>
  <si>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</si>
  <si>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</si>
  <si>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</si>
  <si>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</si>
  <si>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</si>
  <si>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</si>
  <si>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</si>
  <si>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</si>
  <si>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</si>
  <si>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</si>
  <si>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</si>
  <si>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</si>
  <si>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</si>
  <si>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</si>
  <si>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</si>
  <si>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</si>
  <si>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</si>
  <si>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</si>
  <si>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</si>
  <si>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</si>
  <si>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</si>
  <si>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</si>
  <si>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</si>
  <si>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</si>
  <si>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</si>
  <si>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</si>
  <si>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</si>
  <si>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</si>
  <si>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</si>
  <si>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</si>
  <si>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</si>
  <si>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</si>
  <si>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</si>
  <si>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</si>
  <si>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</si>
  <si>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</si>
  <si>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</si>
  <si>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</si>
  <si>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</si>
  <si>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</si>
  <si>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</si>
  <si>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</si>
  <si>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</si>
  <si>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</si>
  <si>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</si>
  <si>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</si>
  <si>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</si>
  <si>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</si>
  <si>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</si>
  <si>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</si>
  <si>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</si>
  <si>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</si>
  <si>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</si>
  <si>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</si>
  <si>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</si>
  <si>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</si>
  <si>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</si>
  <si>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</si>
  <si>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</si>
  <si>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</si>
  <si>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</si>
  <si>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</si>
  <si>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</si>
  <si>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</si>
  <si>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</si>
  <si>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</si>
  <si>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</si>
  <si>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</si>
  <si>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</si>
  <si>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</si>
  <si>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</si>
  <si>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</si>
  <si>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</si>
  <si>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</si>
  <si>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</si>
  <si>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</si>
  <si>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</si>
  <si>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</si>
  <si>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</si>
  <si>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</si>
  <si>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</si>
  <si>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</si>
  <si>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</si>
  <si>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</si>
  <si>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</si>
  <si>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</si>
  <si>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</si>
  <si>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</si>
  <si>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</si>
  <si>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</si>
  <si>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</si>
  <si>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</si>
  <si>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</si>
  <si>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</si>
  <si>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</si>
  <si>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</si>
  <si>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</si>
  <si>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</si>
  <si>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</si>
  <si>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</si>
  <si>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</si>
  <si>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</si>
  <si>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</si>
  <si>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</si>
  <si>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</si>
  <si>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</si>
  <si>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</si>
  <si>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</si>
  <si>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</si>
  <si>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</si>
  <si>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</si>
  <si>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</si>
  <si>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</si>
  <si>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</si>
  <si>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</si>
  <si>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</si>
  <si>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</si>
  <si>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</si>
  <si>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</si>
  <si>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</si>
  <si>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</si>
  <si>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</si>
  <si>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</si>
  <si>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</si>
  <si>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</si>
  <si>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</si>
  <si>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</si>
  <si>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</si>
  <si>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</si>
  <si>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</si>
  <si>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</si>
  <si>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</si>
  <si>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</si>
  <si>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</si>
  <si>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</si>
  <si>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</si>
  <si>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</si>
  <si>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</si>
  <si>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</si>
  <si>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</si>
  <si>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</si>
  <si>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</si>
  <si>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</si>
  <si>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</si>
  <si>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</si>
  <si>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</si>
  <si>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</si>
  <si>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</si>
  <si>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</si>
  <si>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</si>
  <si>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</si>
  <si>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</si>
  <si>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</si>
  <si>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</si>
  <si>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</si>
  <si>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</si>
  <si>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</si>
  <si>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</si>
  <si>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</si>
  <si>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</si>
  <si>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</si>
  <si>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</si>
  <si>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</si>
  <si>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</si>
  <si>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</si>
  <si>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</si>
  <si>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</si>
  <si>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</si>
  <si>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</si>
  <si>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</si>
  <si>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</si>
  <si>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</si>
  <si>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</si>
  <si>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</si>
  <si>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</si>
  <si>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</si>
  <si>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</si>
  <si>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</si>
  <si>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</si>
  <si>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</si>
  <si>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</si>
  <si>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</si>
  <si>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</si>
  <si>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</si>
  <si>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</si>
  <si>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</si>
  <si>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</si>
  <si>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</si>
  <si>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</si>
  <si>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</si>
  <si>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</si>
  <si>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</si>
  <si>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</si>
  <si>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</si>
  <si>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</si>
  <si>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</si>
  <si>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</si>
  <si>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</si>
  <si>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</si>
  <si>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</si>
  <si>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</si>
  <si>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</si>
  <si>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</si>
  <si>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</si>
  <si>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</si>
  <si>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</si>
  <si>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</si>
  <si>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</si>
  <si>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</si>
  <si>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</si>
  <si>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</si>
  <si>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</si>
  <si>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</si>
  <si>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</si>
  <si>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</si>
  <si>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</si>
  <si>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</si>
  <si>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</si>
  <si>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</si>
  <si>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</si>
  <si>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</si>
  <si>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</si>
  <si>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</si>
  <si>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</si>
  <si>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</si>
  <si>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</si>
  <si>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</si>
  <si>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</si>
  <si>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</si>
  <si>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</si>
  <si>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</si>
  <si>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</si>
  <si>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</si>
  <si>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</si>
  <si>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</si>
  <si>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</si>
  <si>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</si>
  <si>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</si>
  <si>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</si>
  <si>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</si>
  <si>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</si>
  <si>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</si>
  <si>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</si>
  <si>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</si>
  <si>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</si>
  <si>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</si>
  <si>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</si>
  <si>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</si>
  <si>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</si>
  <si>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</si>
  <si>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</si>
  <si>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</si>
  <si>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</si>
  <si>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</si>
  <si>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</si>
  <si>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</si>
  <si>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</si>
  <si>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</si>
  <si>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</si>
  <si>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</si>
  <si>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</si>
  <si>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</si>
  <si>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</si>
  <si>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</si>
  <si>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</si>
  <si>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</si>
  <si>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</si>
  <si>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</si>
  <si>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</si>
  <si>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</si>
  <si>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</si>
  <si>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</si>
  <si>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</si>
  <si>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</si>
  <si>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</si>
  <si>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</si>
  <si>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</si>
  <si>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</si>
  <si>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</si>
  <si>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</si>
  <si>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</si>
  <si>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</si>
  <si>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</si>
  <si>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</si>
  <si>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</si>
  <si>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</si>
  <si>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</si>
  <si>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</si>
  <si>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</si>
  <si>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</si>
  <si>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</si>
  <si>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</si>
  <si>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</si>
  <si>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</si>
  <si>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</si>
  <si>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</si>
  <si>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</si>
  <si>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</si>
  <si>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</si>
  <si>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</si>
  <si>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</si>
  <si>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</si>
  <si>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</si>
  <si>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</si>
  <si>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</si>
  <si>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</si>
  <si>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</si>
  <si>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</si>
  <si>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</si>
  <si>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</si>
  <si>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</si>
  <si>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</si>
  <si>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</si>
  <si>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</si>
  <si>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</si>
  <si>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</si>
  <si>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</si>
  <si>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</si>
  <si>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</si>
  <si>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</si>
  <si>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</si>
  <si>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</si>
  <si>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</si>
  <si>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</si>
  <si>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</si>
  <si>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</si>
  <si>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</si>
  <si>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</si>
  <si>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</si>
  <si>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</si>
  <si>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</si>
  <si>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</si>
  <si>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</si>
  <si>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</si>
  <si>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</si>
  <si>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</si>
  <si>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</si>
  <si>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</si>
  <si>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</si>
  <si>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</si>
  <si>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</si>
  <si>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</si>
  <si>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</si>
  <si>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</si>
  <si>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</si>
  <si>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</si>
  <si>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</si>
  <si>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</si>
  <si>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</si>
  <si>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</si>
  <si>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</si>
  <si>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</si>
  <si>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</si>
  <si>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</si>
  <si>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</si>
  <si>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</si>
  <si>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</si>
  <si>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</si>
  <si>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</si>
  <si>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</si>
  <si>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</si>
  <si>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</si>
  <si>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</si>
  <si>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</si>
  <si>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</si>
  <si>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</si>
  <si>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</si>
  <si>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</si>
  <si>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</si>
  <si>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</si>
  <si>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</si>
  <si>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</si>
  <si>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</si>
  <si>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</si>
  <si>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</si>
  <si>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</si>
  <si>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</si>
  <si>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</si>
  <si>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</si>
  <si>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</si>
  <si>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</si>
  <si>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</si>
  <si>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</si>
  <si>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</si>
  <si>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</si>
  <si>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</si>
  <si>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</si>
  <si>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</si>
  <si>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</si>
  <si>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</si>
  <si>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</si>
  <si>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</si>
  <si>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</si>
  <si>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</si>
  <si>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</si>
  <si>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</si>
  <si>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</si>
  <si>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</si>
  <si>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</si>
  <si>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</si>
  <si>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</si>
  <si>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</si>
  <si>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</si>
  <si>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</si>
  <si>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</si>
  <si>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</si>
  <si>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</si>
  <si>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</si>
  <si>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</si>
  <si>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</si>
  <si>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</si>
  <si>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</si>
  <si>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</si>
  <si>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</si>
  <si>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</si>
  <si>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</si>
  <si>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</si>
  <si>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</si>
  <si>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</si>
  <si>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</si>
  <si>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</si>
  <si>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</si>
  <si>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</si>
  <si>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</si>
  <si>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</si>
  <si>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</si>
  <si>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</si>
  <si>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</si>
  <si>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</si>
  <si>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</si>
  <si>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</si>
  <si>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</si>
  <si>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</si>
  <si>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</si>
  <si>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</si>
  <si>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</si>
  <si>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</si>
  <si>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</si>
  <si>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</si>
  <si>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</si>
  <si>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</si>
  <si>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</si>
  <si>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</si>
  <si>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</si>
  <si>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</si>
  <si>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</si>
  <si>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</si>
  <si>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</si>
  <si>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</si>
  <si>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</si>
  <si>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</si>
  <si>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</si>
  <si>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</si>
  <si>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</si>
  <si>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</si>
  <si>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</si>
  <si>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</si>
  <si>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</si>
  <si>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</si>
  <si>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</si>
  <si>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</si>
  <si>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</si>
  <si>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</si>
  <si>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</si>
  <si>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</si>
  <si>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</si>
  <si>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</si>
  <si>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</si>
  <si>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</si>
  <si>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</si>
  <si>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</si>
  <si>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</si>
  <si>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</si>
  <si>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</si>
  <si>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</si>
  <si>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</si>
  <si>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</si>
  <si>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</si>
  <si>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</si>
  <si>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</si>
  <si>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</si>
  <si>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</si>
  <si>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</si>
  <si>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</si>
  <si>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</si>
  <si>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</si>
  <si>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</si>
  <si>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</si>
  <si>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</si>
  <si>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</si>
  <si>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</si>
  <si>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</si>
  <si>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</si>
  <si>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</si>
  <si>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</si>
  <si>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</si>
  <si>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</si>
  <si>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</si>
  <si>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</si>
  <si>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</si>
  <si>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</si>
  <si>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</si>
  <si>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</si>
  <si>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</si>
  <si>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</si>
  <si>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</si>
  <si>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</si>
  <si>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</si>
  <si>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</si>
  <si>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</si>
  <si>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</si>
  <si>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</si>
  <si>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</si>
  <si>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</si>
  <si>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</si>
  <si>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</si>
  <si>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</si>
  <si>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</si>
  <si>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</si>
  <si>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</si>
  <si>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</si>
  <si>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</si>
  <si>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</si>
  <si>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</si>
  <si>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</si>
  <si>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</si>
  <si>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</si>
  <si>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</si>
  <si>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</si>
  <si>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</si>
  <si>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</si>
  <si>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</si>
  <si>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</si>
  <si>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</si>
  <si>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</si>
  <si>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</si>
  <si>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</si>
  <si>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</si>
  <si>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</si>
  <si>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</si>
  <si>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</si>
  <si>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</si>
  <si>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</si>
  <si>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</si>
  <si>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</si>
  <si>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</si>
  <si>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</si>
  <si>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</si>
  <si>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</si>
  <si>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</si>
  <si>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</si>
  <si>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</si>
  <si>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</si>
  <si>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</si>
  <si>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</si>
  <si>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</si>
  <si>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</si>
  <si>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</si>
  <si>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</si>
  <si>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</si>
  <si>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</si>
  <si>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</si>
  <si>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</si>
  <si>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</si>
  <si>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</si>
  <si>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</si>
  <si>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</si>
  <si>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</si>
  <si>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</si>
  <si>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</si>
  <si>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</si>
  <si>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</si>
  <si>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</si>
  <si>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</si>
  <si>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</si>
  <si>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</si>
  <si>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</si>
  <si>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</si>
  <si>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</si>
  <si>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</si>
  <si>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</si>
  <si>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</si>
  <si>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</si>
  <si>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</si>
  <si>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</si>
  <si>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</si>
  <si>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</si>
  <si>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</si>
  <si>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</si>
  <si>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</si>
  <si>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</si>
  <si>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</si>
  <si>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</si>
  <si>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</si>
  <si>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</si>
  <si>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</si>
  <si>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</si>
  <si>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</si>
  <si>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</si>
  <si>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</si>
  <si>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</si>
  <si>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</si>
  <si>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</si>
  <si>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</si>
  <si>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</si>
  <si>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</si>
  <si>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</si>
  <si>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</si>
  <si>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</si>
  <si>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</si>
  <si>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</si>
  <si>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</si>
  <si>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</si>
  <si>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</si>
  <si>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</si>
  <si>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</si>
  <si>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</si>
  <si>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</si>
  <si>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</si>
  <si>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</si>
  <si>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</si>
  <si>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</si>
  <si>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</si>
  <si>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</si>
  <si>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</si>
  <si>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</si>
  <si>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</si>
  <si>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</si>
  <si>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</si>
  <si>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</si>
  <si>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</si>
  <si>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</si>
  <si>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</si>
  <si>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</si>
  <si>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</si>
  <si>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</si>
  <si>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</si>
  <si>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</si>
  <si>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</si>
  <si>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</si>
  <si>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</si>
  <si>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</si>
  <si>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</si>
  <si>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</si>
  <si>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</si>
  <si>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</si>
  <si>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</si>
  <si>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</si>
  <si>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</si>
  <si>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</si>
  <si>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</si>
  <si>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</si>
  <si>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</si>
  <si>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</si>
  <si>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</si>
  <si>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</si>
  <si>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</si>
  <si>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</si>
  <si>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</si>
  <si>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</si>
  <si>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</si>
  <si>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</si>
  <si>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</si>
  <si>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</si>
  <si>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</si>
  <si>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</si>
  <si>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</si>
  <si>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</si>
  <si>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</si>
  <si>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</si>
  <si>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</si>
  <si>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</si>
  <si>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</si>
  <si>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</si>
  <si>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</si>
  <si>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</si>
  <si>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</si>
  <si>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</si>
  <si>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</si>
  <si>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</si>
  <si>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</si>
  <si>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</si>
  <si>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</si>
  <si>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</si>
  <si>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</si>
  <si>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</si>
  <si>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</si>
  <si>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</si>
  <si>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</si>
  <si>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</si>
  <si>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</si>
  <si>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</si>
  <si>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</si>
  <si>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</si>
  <si>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</si>
  <si>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</si>
  <si>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</si>
  <si>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</si>
  <si>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</si>
  <si>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</si>
  <si>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</si>
  <si>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</si>
  <si>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</si>
  <si>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</si>
  <si>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</si>
  <si>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</si>
  <si>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</si>
  <si>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</si>
  <si>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</si>
  <si>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</si>
  <si>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</si>
  <si>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</si>
  <si>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</si>
  <si>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</si>
  <si>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</si>
  <si>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</si>
  <si>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</si>
  <si>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</si>
  <si>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</si>
  <si>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</si>
  <si>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</si>
  <si>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</si>
  <si>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</si>
  <si>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</si>
  <si>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</si>
  <si>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</si>
  <si>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</si>
  <si>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</si>
  <si>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</si>
  <si>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</si>
  <si>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</si>
  <si>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</si>
  <si>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</si>
  <si>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</si>
  <si>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</si>
  <si>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</si>
  <si>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</si>
  <si>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</si>
  <si>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</si>
  <si>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</si>
  <si>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</si>
  <si>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</si>
  <si>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</si>
  <si>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</si>
  <si>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</si>
  <si>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</si>
  <si>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</si>
  <si>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</si>
  <si>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</si>
  <si>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</si>
  <si>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</si>
  <si>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</si>
  <si>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</si>
  <si>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</si>
  <si>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</si>
  <si>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</si>
  <si>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</si>
  <si>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</si>
  <si>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</si>
  <si>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</si>
  <si>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</si>
  <si>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</si>
  <si>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</si>
  <si>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</si>
  <si>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</si>
  <si>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</si>
  <si>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</si>
  <si>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</si>
  <si>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</si>
  <si>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</si>
  <si>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</si>
  <si>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</si>
  <si>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</si>
  <si>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</si>
  <si>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</si>
  <si>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</si>
  <si>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</si>
  <si>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</si>
  <si>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</si>
  <si>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</si>
  <si>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</si>
  <si>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</si>
  <si>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</si>
  <si>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</si>
  <si>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</si>
  <si>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</si>
  <si>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</si>
  <si>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</si>
  <si>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</si>
  <si>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</si>
  <si>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</si>
  <si>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</si>
  <si>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</si>
  <si>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</si>
  <si>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</si>
  <si>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</si>
  <si>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</si>
  <si>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</si>
  <si>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</si>
  <si>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</si>
  <si>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</si>
  <si>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</si>
  <si>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</si>
  <si>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</si>
  <si>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</si>
  <si>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</si>
  <si>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</si>
  <si>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</si>
  <si>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</si>
  <si>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</si>
  <si>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</si>
  <si>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</si>
  <si>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</si>
  <si>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</si>
  <si>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</si>
  <si>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</si>
  <si>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</si>
  <si>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</si>
  <si>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</si>
  <si>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</si>
  <si>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</si>
  <si>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</si>
  <si>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</si>
  <si>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</si>
  <si>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</si>
  <si>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</si>
  <si>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</si>
  <si>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</si>
  <si>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</si>
  <si>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</si>
  <si>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</si>
  <si>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</si>
  <si>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</si>
  <si>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</si>
  <si>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</si>
  <si>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</si>
  <si>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</si>
  <si>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</si>
  <si>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</si>
  <si>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</si>
  <si>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</si>
  <si>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</si>
  <si>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</si>
  <si>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</si>
  <si>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</si>
  <si>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</si>
  <si>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</si>
  <si>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</si>
  <si>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</si>
  <si>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</si>
  <si>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</si>
  <si>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</si>
  <si>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</si>
  <si>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</si>
  <si>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</si>
  <si>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</si>
  <si>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</si>
  <si>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</si>
  <si>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</si>
  <si>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</si>
  <si>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</si>
  <si>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</si>
  <si>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</si>
  <si>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</si>
  <si>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</si>
  <si>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</si>
  <si>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</si>
  <si>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</si>
  <si>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</si>
  <si>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</si>
  <si>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</si>
  <si>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</si>
  <si>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</si>
  <si>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</si>
  <si>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</si>
  <si>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</si>
  <si>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</si>
  <si>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</si>
  <si>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</si>
  <si>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</si>
  <si>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</si>
  <si>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</si>
  <si>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</si>
  <si>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</si>
  <si>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</si>
  <si>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</si>
  <si>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</si>
  <si>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</si>
  <si>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</si>
  <si>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</si>
  <si>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</si>
  <si>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</si>
  <si>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</si>
  <si>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</si>
  <si>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</si>
  <si>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</si>
  <si>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</si>
  <si>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</si>
  <si>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</si>
  <si>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</si>
  <si>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</si>
  <si>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</si>
  <si>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</si>
  <si>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</si>
  <si>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</si>
  <si>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</si>
  <si>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</si>
  <si>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</si>
  <si>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</si>
  <si>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</si>
  <si>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</si>
  <si>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</si>
  <si>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</si>
  <si>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</si>
  <si>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</si>
  <si>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</si>
  <si>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</si>
  <si>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</si>
  <si>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</si>
  <si>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</si>
  <si>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</si>
  <si>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</si>
  <si>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</si>
  <si>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</si>
  <si>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</si>
  <si>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</si>
  <si>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</si>
  <si>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</si>
  <si>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</si>
  <si>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</si>
  <si>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</si>
  <si>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</si>
  <si>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</si>
  <si>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</si>
  <si>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</si>
  <si>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</si>
  <si>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</si>
  <si>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</si>
  <si>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</si>
  <si>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</si>
  <si>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</si>
  <si>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</si>
  <si>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</si>
  <si>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</si>
  <si>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</si>
  <si>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</si>
  <si>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</si>
  <si>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</si>
  <si>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</si>
  <si>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</si>
  <si>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</si>
  <si>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</si>
  <si>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</si>
  <si>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</si>
  <si>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</si>
  <si>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</si>
  <si>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</si>
  <si>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</si>
  <si>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</si>
  <si>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</si>
  <si>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</si>
  <si>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</si>
  <si>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</si>
  <si>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</si>
  <si>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</si>
  <si>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</si>
  <si>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</si>
  <si>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</si>
  <si>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</si>
  <si>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</si>
  <si>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</si>
  <si>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</si>
  <si>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</si>
  <si>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</si>
  <si>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</si>
  <si>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</si>
  <si>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</si>
  <si>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</si>
  <si>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</si>
  <si>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</si>
  <si>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</si>
  <si>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</si>
  <si>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</si>
  <si>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</si>
  <si>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</si>
  <si>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</si>
  <si>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</si>
  <si>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</si>
  <si>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</si>
  <si>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</si>
  <si>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</si>
  <si>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</si>
  <si>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</si>
  <si>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</si>
  <si>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</si>
  <si>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</si>
  <si>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</si>
  <si>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</si>
  <si>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</si>
  <si>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</si>
  <si>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</si>
  <si>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</si>
  <si>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</si>
  <si>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</si>
  <si>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</si>
  <si>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</si>
  <si>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</si>
  <si>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</si>
  <si>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</si>
  <si>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</si>
  <si>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</si>
  <si>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</si>
  <si>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</si>
  <si>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</si>
  <si>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</si>
  <si>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</si>
  <si>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</si>
  <si>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</si>
  <si>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</si>
  <si>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</si>
  <si>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</si>
  <si>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</si>
  <si>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</si>
  <si>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</si>
  <si>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</si>
  <si>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</si>
  <si>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</si>
  <si>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</si>
  <si>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</si>
  <si>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</si>
  <si>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</si>
  <si>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</si>
  <si>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</si>
  <si>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</si>
  <si>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</si>
  <si>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</si>
  <si>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</si>
  <si>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</si>
  <si>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</si>
  <si>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</si>
  <si>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</si>
  <si>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</si>
  <si>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</si>
  <si>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</si>
  <si>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</si>
  <si>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</si>
  <si>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</si>
  <si>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</si>
  <si>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</si>
  <si>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</si>
  <si>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</si>
  <si>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</si>
  <si>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</si>
  <si>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</si>
  <si>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</si>
  <si>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</si>
  <si>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</si>
  <si>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</si>
  <si>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</si>
  <si>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</si>
  <si>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</si>
  <si>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</si>
  <si>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</si>
  <si>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</si>
  <si>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</si>
  <si>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</si>
  <si>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</si>
  <si>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</si>
  <si>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</si>
  <si>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</si>
  <si>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</si>
  <si>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</si>
  <si>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</si>
  <si>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</si>
  <si>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</si>
  <si>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</si>
  <si>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</si>
  <si>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</si>
  <si>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</si>
  <si>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</si>
  <si>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</si>
  <si>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</si>
  <si>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</si>
  <si>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</si>
  <si>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</si>
  <si>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</si>
  <si>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</si>
  <si>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</si>
  <si>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</si>
  <si>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</si>
  <si>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</si>
  <si>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</si>
  <si>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</si>
  <si>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</si>
  <si>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</si>
  <si>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</si>
  <si>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</si>
  <si>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</si>
  <si>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</si>
  <si>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</si>
  <si>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</si>
  <si>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</si>
  <si>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</si>
  <si>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</si>
  <si>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</si>
  <si>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</si>
  <si>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</si>
  <si>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</si>
  <si>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</si>
  <si>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</si>
  <si>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</si>
  <si>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</si>
  <si>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</si>
  <si>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</si>
  <si>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</si>
  <si>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</si>
  <si>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</si>
  <si>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</si>
  <si>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</si>
  <si>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</si>
  <si>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</si>
  <si>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</si>
  <si>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</si>
  <si>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</si>
  <si>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</si>
  <si>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</si>
  <si>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</si>
  <si>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</si>
  <si>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</si>
  <si>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</si>
  <si>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</si>
  <si>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</si>
  <si>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</si>
  <si>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</si>
  <si>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</si>
  <si>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</si>
  <si>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</si>
  <si>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</si>
  <si>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</si>
  <si>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</si>
  <si>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</si>
  <si>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</si>
  <si>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</si>
  <si>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</si>
  <si>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</si>
  <si>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</si>
  <si>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</si>
  <si>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</si>
  <si>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</si>
  <si>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</si>
  <si>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</si>
  <si>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</si>
  <si>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</si>
  <si>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</si>
  <si>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</si>
  <si>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</si>
  <si>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</si>
  <si>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</si>
  <si>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</si>
  <si>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</si>
  <si>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</si>
  <si>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</si>
  <si>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</si>
  <si>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</si>
  <si>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</si>
  <si>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</si>
  <si>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</si>
  <si>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</si>
  <si>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</si>
  <si>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</si>
  <si>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</si>
  <si>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</si>
  <si>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</si>
  <si>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</si>
  <si>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</si>
  <si>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</si>
  <si>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</si>
  <si>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</si>
  <si>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</si>
  <si>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</si>
  <si>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</si>
  <si>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</si>
  <si>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</si>
  <si>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</si>
  <si>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</si>
  <si>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</si>
  <si>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</si>
  <si>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</si>
  <si>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</si>
  <si>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</si>
  <si>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</si>
  <si>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</si>
  <si>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</si>
  <si>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</si>
  <si>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</si>
  <si>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</si>
  <si>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</si>
  <si>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</si>
  <si>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</si>
  <si>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</si>
  <si>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</si>
  <si>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</si>
  <si>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</si>
  <si>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</si>
  <si>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</si>
  <si>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</si>
  <si>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</si>
  <si>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</si>
  <si>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</si>
  <si>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</si>
  <si>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</si>
  <si>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</si>
  <si>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</si>
  <si>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</si>
  <si>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</si>
  <si>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</si>
  <si>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</si>
  <si>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</si>
  <si>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</si>
  <si>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</si>
  <si>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</si>
  <si>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</si>
  <si>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</si>
  <si>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</si>
  <si>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</si>
  <si>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</si>
  <si>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</si>
  <si>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</si>
  <si>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</si>
  <si>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</si>
  <si>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</si>
  <si>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</si>
  <si>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</si>
  <si>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</si>
  <si>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</si>
  <si>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</si>
  <si>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</si>
  <si>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</si>
  <si>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</si>
  <si>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</si>
  <si>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</si>
  <si>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</si>
  <si>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</si>
  <si>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</si>
  <si>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</si>
  <si>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</si>
  <si>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</si>
  <si>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</si>
  <si>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</si>
  <si>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</si>
  <si>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</si>
  <si>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</si>
  <si>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</si>
  <si>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</si>
  <si>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</si>
  <si>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</si>
  <si>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</si>
  <si>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</si>
  <si>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</si>
  <si>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</si>
  <si>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</si>
  <si>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</si>
  <si>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</si>
  <si>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</si>
  <si>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</si>
  <si>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</si>
  <si>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</si>
  <si>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</si>
  <si>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</si>
  <si>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</si>
  <si>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</si>
  <si>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</si>
  <si>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</si>
  <si>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</si>
  <si>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</si>
  <si>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</si>
  <si>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</si>
  <si>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</si>
  <si>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</si>
  <si>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</si>
  <si>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</si>
  <si>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</si>
  <si>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</si>
  <si>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</si>
  <si>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</si>
  <si>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</si>
  <si>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</si>
  <si>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</si>
  <si>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</si>
  <si>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</si>
  <si>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</si>
  <si>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</si>
  <si>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</si>
  <si>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</si>
  <si>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</si>
  <si>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</si>
  <si>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</si>
  <si>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</si>
  <si>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</si>
  <si>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</si>
  <si>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</si>
  <si>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</si>
  <si>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</si>
  <si>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</si>
  <si>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</si>
  <si>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</si>
  <si>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</si>
  <si>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</si>
  <si>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</si>
  <si>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</si>
  <si>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</si>
  <si>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</si>
  <si>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</si>
  <si>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</si>
  <si>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</si>
  <si>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</si>
  <si>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</si>
  <si>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</si>
  <si>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</si>
  <si>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</si>
  <si>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</si>
  <si>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</si>
  <si>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</si>
  <si>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</si>
  <si>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</si>
  <si>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</si>
  <si>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</si>
  <si>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</si>
  <si>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</si>
  <si>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</si>
  <si>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</si>
  <si>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</si>
  <si>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</si>
  <si>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</si>
  <si>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</si>
  <si>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</si>
  <si>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</si>
  <si>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</si>
  <si>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</si>
  <si>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</si>
  <si>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</si>
  <si>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</si>
  <si>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</si>
  <si>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</si>
  <si>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</si>
  <si>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</si>
  <si>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</si>
  <si>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</si>
  <si>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</si>
  <si>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</si>
  <si>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</si>
  <si>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</si>
  <si>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</si>
  <si>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</si>
  <si>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</si>
  <si>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</si>
  <si>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</si>
  <si>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</si>
  <si>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</si>
  <si>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</si>
  <si>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</si>
  <si>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</si>
  <si>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</si>
  <si>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</si>
  <si>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</si>
  <si>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</si>
  <si>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</si>
  <si>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</si>
  <si>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</si>
  <si>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</si>
  <si>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</si>
  <si>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</si>
  <si>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</si>
  <si>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</si>
  <si>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</si>
  <si>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</si>
  <si>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</si>
  <si>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</si>
  <si>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</si>
  <si>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</si>
  <si>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</si>
  <si>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</si>
  <si>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</si>
  <si>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</si>
  <si>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</si>
  <si>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</si>
  <si>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</si>
  <si>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</si>
  <si>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</si>
  <si>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</si>
  <si>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</si>
  <si>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</si>
  <si>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</si>
  <si>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</si>
  <si>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</si>
  <si>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</si>
  <si>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</si>
  <si>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</si>
  <si>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</si>
  <si>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</si>
  <si>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</si>
  <si>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</si>
  <si>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</si>
  <si>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</si>
  <si>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</si>
  <si>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</si>
  <si>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</si>
  <si>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</si>
  <si>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</si>
  <si>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</si>
  <si>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</si>
  <si>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</si>
  <si>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</si>
  <si>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</si>
  <si>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</si>
  <si>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</si>
  <si>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</si>
  <si>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</si>
  <si>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</si>
  <si>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</si>
  <si>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</si>
  <si>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</si>
  <si>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</si>
  <si>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</si>
  <si>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</si>
  <si>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</si>
  <si>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</si>
  <si>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</si>
  <si>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</si>
  <si>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</si>
  <si>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</si>
  <si>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</si>
  <si>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</si>
  <si>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</si>
  <si>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</si>
  <si>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</si>
  <si>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</si>
  <si>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</si>
  <si>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</si>
  <si>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</si>
  <si>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</si>
  <si>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</si>
  <si>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</si>
  <si>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</si>
  <si>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</si>
  <si>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</si>
  <si>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</si>
  <si>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</si>
  <si>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</si>
  <si>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</si>
  <si>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</si>
  <si>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</si>
  <si>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</si>
  <si>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</si>
  <si>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</si>
  <si>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</si>
  <si>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</si>
  <si>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</si>
  <si>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</si>
  <si>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</si>
  <si>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</si>
  <si>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</si>
  <si>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</si>
  <si>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</si>
  <si>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</si>
  <si>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</si>
  <si>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</si>
  <si>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</si>
  <si>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</si>
  <si>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</si>
  <si>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</si>
  <si>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</si>
  <si>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</si>
  <si>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</si>
  <si>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</si>
  <si>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</si>
  <si>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</si>
  <si>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</si>
  <si>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</si>
  <si>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</si>
  <si>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</si>
  <si>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</si>
  <si>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</si>
  <si>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</si>
  <si>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</si>
  <si>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</si>
  <si>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</si>
  <si>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</si>
  <si>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</si>
  <si>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</si>
  <si>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</si>
  <si>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</si>
  <si>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</si>
  <si>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</si>
  <si>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</si>
  <si>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</si>
  <si>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</si>
  <si>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</si>
  <si>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</si>
  <si>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</si>
  <si>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</si>
  <si>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</si>
  <si>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</si>
  <si>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</si>
  <si>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</si>
  <si>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</si>
  <si>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</si>
  <si>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</si>
  <si>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</si>
  <si>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</si>
  <si>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</si>
  <si>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</si>
  <si>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</si>
  <si>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</si>
  <si>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</si>
  <si>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</si>
  <si>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</si>
  <si>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</si>
  <si>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</si>
  <si>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</si>
  <si>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</si>
  <si>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</si>
  <si>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</si>
  <si>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</si>
  <si>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</si>
  <si>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</si>
  <si>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</si>
  <si>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</si>
  <si>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</si>
  <si>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</si>
  <si>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</si>
  <si>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</si>
  <si>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</si>
  <si>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</si>
  <si>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</si>
  <si>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</si>
  <si>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</si>
  <si>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</si>
  <si>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</si>
  <si>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</si>
  <si>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</si>
  <si>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</si>
  <si>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</si>
  <si>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</si>
  <si>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</si>
  <si>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</si>
  <si>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</si>
  <si>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</si>
  <si>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</si>
  <si>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</si>
  <si>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</si>
  <si>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</si>
  <si>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</si>
  <si>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</si>
  <si>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</si>
  <si>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</si>
  <si>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</si>
  <si>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</si>
  <si>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</si>
  <si>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</si>
  <si>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</si>
  <si>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</si>
  <si>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</si>
  <si>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</si>
  <si>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</si>
  <si>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</si>
  <si>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</si>
  <si>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</si>
  <si>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</si>
  <si>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</si>
  <si>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</si>
  <si>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</si>
  <si>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</si>
  <si>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</si>
  <si>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</si>
  <si>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</si>
  <si>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</si>
  <si>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</si>
  <si>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</si>
  <si>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</si>
  <si>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</si>
  <si>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</si>
  <si>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</si>
  <si>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</si>
  <si>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</si>
  <si>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</si>
  <si>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</si>
  <si>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</si>
  <si>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</si>
  <si>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</si>
  <si>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</si>
  <si>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</si>
  <si>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</si>
  <si>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</si>
  <si>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</si>
  <si>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</si>
  <si>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</si>
  <si>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</si>
  <si>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</si>
  <si>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</si>
  <si>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</si>
  <si>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</si>
  <si>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</si>
  <si>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</si>
  <si>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</si>
  <si>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</si>
  <si>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</si>
  <si>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</si>
  <si>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</si>
  <si>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</si>
  <si>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</si>
  <si>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</si>
  <si>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</si>
  <si>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</si>
  <si>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</si>
  <si>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</si>
  <si>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</si>
  <si>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</si>
  <si>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</si>
  <si>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</si>
  <si>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</si>
  <si>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</si>
  <si>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</si>
  <si>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</si>
  <si>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</si>
  <si>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</si>
  <si>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</si>
  <si>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</si>
  <si>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</si>
  <si>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</si>
  <si>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</si>
  <si>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</si>
  <si>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</si>
  <si>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</si>
  <si>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</si>
  <si>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</si>
  <si>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</si>
  <si>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</si>
  <si>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</si>
  <si>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</si>
  <si>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</si>
  <si>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</si>
  <si>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</si>
  <si>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</si>
  <si>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</si>
  <si>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</si>
  <si>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</si>
  <si>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</si>
  <si>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</si>
  <si>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</si>
  <si>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</si>
  <si>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</si>
  <si>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</si>
  <si>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</si>
  <si>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</si>
  <si>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</si>
  <si>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</si>
  <si>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</si>
  <si>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</si>
  <si>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</si>
  <si>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</si>
  <si>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</si>
  <si>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</si>
  <si>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</si>
  <si>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</si>
  <si>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</si>
  <si>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</si>
  <si>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</si>
  <si>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</si>
  <si>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</si>
  <si>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</si>
  <si>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</si>
  <si>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</si>
  <si>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</si>
  <si>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</si>
  <si>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</si>
  <si>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</si>
  <si>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</si>
  <si>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</si>
  <si>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</si>
  <si>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</si>
  <si>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</si>
  <si>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</si>
  <si>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</si>
  <si>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</si>
  <si>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</si>
  <si>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</si>
  <si>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</si>
  <si>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</si>
  <si>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</si>
  <si>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</si>
  <si>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</si>
  <si>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</si>
  <si>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</si>
  <si>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</si>
  <si>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</si>
  <si>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</si>
  <si>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</si>
  <si>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</si>
  <si>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</si>
  <si>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</si>
  <si>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</si>
  <si>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</si>
  <si>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</si>
  <si>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</si>
  <si>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</si>
  <si>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</si>
  <si>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</si>
  <si>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</si>
  <si>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</si>
  <si>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</si>
  <si>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</si>
  <si>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</si>
  <si>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</si>
  <si>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</si>
  <si>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</si>
  <si>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</si>
  <si>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</si>
  <si>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</si>
  <si>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</si>
  <si>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</si>
  <si>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</si>
  <si>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</si>
  <si>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</si>
  <si>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</si>
  <si>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</si>
  <si>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</si>
  <si>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</si>
  <si>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</si>
  <si>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</si>
  <si>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</si>
  <si>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</si>
  <si>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</si>
  <si>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</si>
  <si>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</si>
  <si>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</si>
  <si>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</si>
  <si>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</si>
  <si>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</si>
  <si>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</si>
  <si>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</si>
  <si>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</si>
  <si>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</si>
  <si>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</si>
  <si>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</si>
  <si>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</si>
  <si>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</si>
  <si>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</si>
  <si>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</si>
  <si>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</si>
  <si>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</si>
  <si>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</si>
  <si>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</si>
  <si>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</si>
  <si>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</si>
  <si>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</si>
  <si>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</si>
  <si>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</si>
  <si>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</si>
  <si>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</si>
  <si>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</si>
  <si>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</si>
  <si>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</si>
  <si>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</si>
  <si>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</si>
  <si>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</si>
  <si>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</si>
  <si>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</si>
  <si>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</si>
  <si>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</si>
  <si>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</si>
  <si>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</si>
  <si>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</si>
  <si>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</si>
  <si>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</si>
  <si>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</si>
  <si>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</si>
  <si>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</si>
  <si>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</si>
  <si>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</si>
  <si>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</si>
  <si>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</si>
  <si>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</si>
  <si>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</si>
  <si>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</si>
  <si>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</si>
  <si>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</si>
  <si>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</si>
  <si>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</si>
  <si>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</si>
  <si>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</si>
  <si>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</si>
  <si>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</si>
  <si>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</si>
  <si>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</si>
  <si>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</si>
  <si>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</si>
  <si>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</si>
  <si>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</si>
  <si>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</si>
  <si>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</si>
  <si>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</si>
  <si>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</si>
  <si>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</si>
  <si>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</si>
  <si>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</si>
  <si>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</si>
  <si>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</si>
  <si>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</si>
  <si>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</si>
  <si>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</si>
  <si>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</si>
  <si>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</si>
  <si>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</si>
  <si>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</si>
  <si>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</si>
  <si>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</si>
  <si>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</si>
  <si>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</si>
  <si>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</si>
  <si>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</si>
  <si>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</si>
  <si>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</si>
  <si>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</si>
  <si>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</si>
  <si>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</si>
  <si>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</si>
  <si>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</si>
  <si>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</si>
  <si>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</si>
  <si>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</si>
  <si>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</si>
  <si>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</si>
  <si>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</si>
  <si>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</si>
  <si>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</si>
  <si>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</si>
  <si>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</si>
  <si>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</si>
  <si>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</si>
  <si>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</si>
  <si>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</si>
  <si>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</si>
  <si>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</si>
  <si>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</si>
  <si>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</si>
  <si>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</si>
  <si>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</si>
  <si>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</si>
  <si>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</si>
  <si>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</si>
  <si>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</si>
  <si>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</si>
  <si>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</si>
  <si>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</si>
  <si>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</si>
  <si>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</si>
  <si>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</si>
  <si>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</si>
  <si>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</si>
  <si>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</si>
  <si>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</si>
  <si>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</si>
  <si>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</si>
  <si>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</si>
  <si>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</si>
  <si>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</si>
  <si>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</si>
  <si>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</si>
  <si>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</si>
  <si>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</si>
  <si>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</si>
  <si>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</si>
  <si>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</si>
  <si>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</si>
  <si>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</si>
  <si>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</si>
  <si>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</si>
  <si>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</si>
  <si>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</si>
  <si>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</si>
  <si>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</si>
  <si>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</si>
  <si>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</si>
  <si>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</si>
  <si>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</si>
  <si>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</si>
  <si>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</si>
  <si>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</si>
  <si>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</si>
  <si>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</si>
  <si>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</si>
  <si>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</si>
  <si>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</si>
  <si>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</si>
  <si>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</si>
  <si>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</si>
  <si>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</si>
  <si>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</si>
  <si>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</si>
  <si>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</si>
  <si>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</si>
  <si>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</si>
  <si>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</si>
  <si>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</si>
  <si>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</si>
  <si>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</si>
  <si>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</si>
  <si>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</si>
  <si>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</si>
  <si>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</si>
  <si>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</si>
  <si>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</si>
  <si>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</si>
  <si>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</si>
  <si>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</si>
  <si>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</si>
  <si>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</si>
  <si>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</si>
  <si>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</si>
  <si>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</si>
  <si>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</si>
  <si>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</si>
  <si>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</si>
  <si>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</si>
  <si>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</si>
  <si>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</si>
  <si>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</si>
  <si>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</si>
  <si>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</si>
  <si>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</si>
  <si>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</si>
  <si>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</si>
  <si>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</si>
  <si>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</si>
  <si>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</si>
  <si>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</si>
  <si>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</si>
  <si>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</si>
  <si>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</si>
  <si>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</si>
  <si>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</si>
  <si>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</si>
  <si>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</si>
  <si>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</si>
  <si>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</si>
  <si>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</si>
  <si>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</si>
  <si>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</si>
  <si>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</si>
  <si>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</si>
  <si>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</si>
  <si>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</si>
  <si>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</si>
  <si>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</si>
  <si>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</si>
  <si>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</si>
  <si>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</si>
  <si>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</si>
  <si>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</si>
  <si>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</si>
  <si>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</si>
  <si>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</si>
  <si>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</si>
  <si>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</si>
  <si>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</si>
  <si>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</si>
  <si>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</si>
  <si>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</si>
  <si>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</si>
  <si>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</si>
  <si>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</si>
  <si>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</si>
  <si>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</si>
  <si>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</si>
  <si>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</si>
  <si>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</si>
  <si>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</si>
  <si>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</si>
  <si>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</si>
  <si>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</si>
  <si>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</si>
  <si>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</si>
  <si>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</si>
  <si>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</si>
  <si>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</si>
  <si>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</si>
  <si>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</si>
  <si>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</si>
  <si>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</si>
  <si>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</si>
  <si>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</si>
  <si>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</si>
  <si>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</si>
  <si>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</si>
  <si>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</si>
  <si>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</si>
  <si>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</si>
  <si>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</si>
  <si>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</si>
  <si>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</si>
  <si>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</si>
  <si>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</si>
  <si>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</si>
  <si>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</si>
  <si>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</si>
  <si>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</si>
  <si>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</si>
  <si>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</si>
  <si>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</si>
  <si>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</si>
  <si>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</si>
  <si>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</si>
  <si>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</si>
  <si>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</si>
  <si>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</si>
  <si>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</si>
  <si>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</si>
  <si>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</si>
  <si>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</si>
  <si>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</si>
  <si>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</si>
  <si>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</si>
  <si>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</si>
  <si>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</si>
  <si>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</si>
  <si>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</si>
  <si>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</si>
  <si>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</si>
  <si>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</si>
  <si>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</si>
  <si>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</si>
  <si>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</si>
  <si>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</si>
  <si>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</si>
  <si>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</si>
  <si>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</si>
  <si>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</si>
  <si>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</si>
  <si>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</si>
  <si>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</si>
  <si>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</si>
  <si>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</si>
  <si>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</si>
  <si>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</si>
  <si>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</si>
  <si>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</si>
  <si>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</si>
  <si>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</si>
  <si>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</si>
  <si>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</si>
  <si>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</si>
  <si>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</si>
  <si>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</si>
  <si>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</si>
  <si>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</si>
  <si>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</si>
  <si>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</si>
  <si>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</si>
  <si>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</si>
  <si>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</si>
  <si>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</si>
  <si>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</si>
  <si>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</si>
  <si>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</si>
  <si>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</si>
  <si>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</si>
  <si>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</si>
  <si>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</si>
  <si>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</si>
  <si>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</si>
  <si>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</si>
  <si>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</si>
  <si>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</si>
  <si>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</si>
  <si>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</si>
  <si>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</si>
  <si>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</si>
  <si>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</si>
  <si>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</si>
  <si>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</si>
  <si>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</si>
  <si>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</si>
  <si>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</si>
  <si>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</si>
  <si>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</si>
  <si>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</si>
  <si>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</si>
  <si>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</si>
  <si>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</si>
  <si>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</si>
  <si>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</si>
  <si>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</si>
  <si>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</si>
  <si>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</si>
  <si>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</si>
  <si>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</si>
  <si>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</si>
  <si>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</si>
  <si>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</si>
  <si>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</si>
  <si>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</si>
  <si>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</si>
  <si>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</si>
  <si>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</si>
  <si>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</si>
  <si>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</si>
  <si>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</si>
  <si>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</si>
  <si>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</si>
  <si>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</si>
  <si>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</si>
  <si>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</si>
  <si>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</si>
  <si>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</si>
  <si>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</si>
  <si>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</si>
  <si>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</si>
  <si>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</si>
  <si>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</si>
  <si>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</si>
  <si>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</si>
  <si>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</si>
  <si>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</si>
  <si>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</si>
  <si>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</si>
  <si>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</si>
  <si>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</si>
  <si>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</si>
  <si>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</si>
  <si>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</si>
  <si>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</si>
  <si>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</si>
  <si>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</si>
  <si>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</si>
  <si>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</si>
  <si>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</si>
  <si>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</si>
  <si>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</si>
  <si>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</si>
  <si>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</si>
  <si>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</si>
  <si>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</si>
  <si>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</si>
  <si>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</si>
  <si>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</si>
  <si>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</si>
  <si>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</si>
  <si>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</si>
  <si>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</si>
  <si>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</si>
  <si>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</si>
  <si>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</si>
  <si>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</si>
  <si>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</si>
  <si>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</si>
  <si>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</si>
  <si>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</si>
  <si>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</si>
  <si>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</si>
  <si>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</si>
  <si>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</si>
  <si>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</si>
  <si>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</si>
  <si>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</si>
  <si>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</si>
  <si>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</si>
  <si>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</si>
  <si>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</si>
  <si>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</si>
  <si>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</si>
  <si>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</si>
  <si>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</si>
  <si>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</si>
  <si>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</si>
  <si>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</si>
  <si>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</si>
  <si>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</si>
  <si>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</si>
  <si>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</si>
  <si>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</si>
  <si>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</si>
  <si>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</si>
  <si>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</si>
  <si>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</si>
  <si>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</si>
  <si>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</si>
  <si>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</si>
  <si>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</si>
  <si>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</si>
  <si>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</si>
  <si>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</si>
  <si>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</si>
  <si>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</si>
  <si>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</si>
  <si>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</si>
  <si>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</si>
  <si>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</si>
  <si>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</si>
  <si>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</si>
  <si>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</si>
  <si>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</si>
  <si>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</si>
  <si>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</si>
  <si>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</si>
  <si>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</si>
  <si>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</si>
  <si>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</si>
  <si>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</si>
  <si>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</si>
  <si>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</si>
  <si>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</si>
  <si>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</si>
  <si>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</si>
  <si>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</si>
  <si>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</si>
  <si>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</si>
  <si>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</si>
  <si>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</si>
  <si>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</si>
  <si>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</si>
  <si>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</si>
  <si>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</si>
  <si>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</si>
  <si>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</si>
  <si>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</si>
  <si>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</si>
  <si>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</si>
  <si>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</si>
  <si>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</si>
  <si>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</si>
  <si>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</si>
  <si>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</si>
  <si>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</si>
  <si>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</si>
  <si>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</si>
  <si>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</si>
  <si>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</si>
  <si>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</si>
  <si>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</si>
  <si>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</si>
  <si>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</si>
  <si>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</si>
  <si>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</si>
  <si>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</si>
  <si>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</si>
  <si>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</si>
  <si>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</si>
  <si>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</si>
  <si>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</si>
  <si>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</si>
  <si>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</si>
  <si>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</si>
  <si>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</si>
  <si>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</si>
  <si>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</si>
  <si>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</si>
  <si>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</si>
  <si>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</si>
  <si>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</si>
  <si>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</si>
  <si>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</si>
  <si>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</si>
  <si>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</si>
  <si>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</si>
  <si>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</si>
  <si>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</si>
  <si>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</si>
  <si>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</si>
  <si>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</si>
  <si>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</si>
  <si>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</si>
  <si>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</si>
  <si>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</si>
  <si>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</si>
  <si>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</si>
  <si>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</si>
  <si>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</si>
  <si>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</si>
  <si>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</si>
  <si>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</si>
  <si>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</si>
  <si>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</si>
  <si>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</si>
  <si>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</si>
  <si>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</si>
  <si>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</si>
  <si>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</si>
  <si>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</si>
  <si>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</si>
  <si>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</si>
  <si>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</si>
  <si>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</si>
  <si>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</si>
  <si>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</si>
  <si>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</si>
  <si>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</si>
  <si>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</si>
  <si>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</si>
  <si>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</si>
  <si>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</si>
  <si>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</si>
  <si>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</si>
  <si>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</si>
  <si>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</si>
  <si>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</si>
  <si>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</si>
  <si>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</si>
  <si>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</si>
  <si>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</si>
  <si>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</si>
  <si>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</si>
  <si>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</si>
  <si>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</si>
  <si>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</si>
  <si>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</si>
  <si>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</si>
  <si>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</si>
  <si>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</si>
  <si>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</si>
  <si>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</si>
  <si>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</si>
  <si>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</si>
  <si>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</si>
  <si>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</si>
  <si>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</si>
  <si>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</si>
  <si>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</si>
  <si>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</si>
  <si>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</si>
  <si>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</si>
  <si>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</si>
  <si>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</si>
  <si>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</si>
  <si>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</si>
  <si>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</si>
  <si>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</si>
  <si>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</si>
  <si>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</si>
  <si>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</si>
  <si>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</si>
  <si>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</si>
  <si>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</si>
  <si>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</si>
  <si>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</si>
  <si>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</si>
  <si>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</si>
  <si>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</si>
  <si>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</si>
  <si>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</si>
  <si>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</si>
  <si>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</si>
  <si>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</si>
  <si>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</si>
  <si>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</si>
  <si>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</si>
  <si>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</si>
  <si>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</si>
  <si>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</si>
  <si>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</si>
  <si>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</si>
  <si>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</si>
  <si>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</si>
  <si>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</si>
  <si>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</si>
  <si>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</si>
  <si>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</si>
  <si>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</si>
  <si>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</si>
  <si>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</si>
  <si>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</si>
  <si>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</si>
  <si>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</si>
  <si>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</si>
  <si>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</si>
  <si>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</si>
  <si>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</si>
  <si>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</si>
  <si>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</si>
  <si>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</si>
  <si>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</si>
  <si>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</si>
  <si>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</si>
  <si>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</si>
  <si>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</si>
  <si>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</si>
  <si>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</si>
  <si>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</si>
  <si>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</si>
  <si>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</si>
  <si>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</si>
  <si>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</si>
  <si>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</si>
  <si>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</si>
  <si>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</si>
  <si>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</si>
  <si>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</si>
  <si>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</si>
  <si>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</si>
  <si>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</si>
  <si>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</si>
  <si>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</si>
  <si>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</si>
  <si>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</si>
  <si>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</si>
  <si>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</si>
  <si>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</si>
  <si>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</si>
  <si>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</si>
  <si>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</si>
  <si>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</si>
  <si>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</si>
  <si>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</si>
  <si>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</si>
  <si>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</si>
  <si>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</si>
  <si>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</si>
  <si>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</si>
  <si>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</si>
  <si>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</si>
  <si>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</si>
  <si>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</si>
  <si>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</si>
  <si>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</si>
  <si>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</si>
  <si>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</si>
  <si>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</si>
  <si>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</si>
  <si>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</si>
  <si>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</si>
  <si>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</si>
  <si>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</si>
  <si>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</si>
  <si>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</si>
  <si>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</si>
  <si>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</si>
  <si>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</si>
  <si>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</si>
  <si>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</si>
  <si>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</si>
  <si>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</si>
  <si>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</si>
  <si>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</si>
  <si>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</si>
  <si>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</si>
  <si>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</si>
  <si>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</si>
  <si>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</si>
  <si>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</si>
  <si>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</si>
  <si>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</si>
  <si>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</si>
  <si>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</si>
  <si>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</si>
  <si>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</si>
  <si>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</si>
  <si>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</si>
  <si>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</si>
  <si>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</si>
  <si>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</si>
  <si>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</si>
  <si>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</si>
  <si>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</si>
  <si>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</si>
  <si>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</si>
  <si>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</si>
  <si>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</si>
  <si>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</si>
  <si>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</si>
  <si>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</si>
  <si>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</si>
  <si>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</si>
  <si>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</si>
  <si>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</si>
  <si>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</si>
  <si>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</si>
  <si>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</si>
  <si>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</si>
  <si>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</si>
  <si>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</si>
  <si>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</si>
  <si>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</si>
  <si>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</si>
  <si>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</si>
  <si>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</si>
  <si>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</si>
  <si>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</si>
  <si>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</si>
  <si>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</si>
  <si>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</si>
  <si>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</si>
  <si>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</si>
  <si>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</si>
  <si>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</si>
  <si>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</si>
  <si>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</si>
  <si>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</si>
  <si>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</si>
  <si>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</si>
  <si>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</si>
  <si>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</si>
  <si>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</si>
  <si>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</si>
  <si>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</si>
  <si>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</si>
  <si>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</si>
  <si>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</si>
  <si>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</si>
  <si>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</si>
  <si>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</si>
  <si>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</si>
  <si>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</si>
  <si>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</si>
  <si>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</si>
  <si>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</si>
  <si>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</si>
  <si>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</si>
  <si>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</si>
  <si>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</si>
  <si>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</si>
  <si>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</si>
  <si>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</si>
  <si>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</si>
  <si>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</si>
  <si>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</si>
  <si>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</si>
  <si>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</si>
  <si>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</si>
  <si>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</si>
  <si>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</si>
  <si>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</si>
  <si>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</si>
  <si>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</si>
  <si>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</si>
  <si>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</si>
  <si>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</si>
  <si>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</si>
  <si>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</si>
  <si>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</si>
  <si>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</si>
  <si>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</si>
  <si>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</si>
  <si>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</si>
  <si>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</si>
  <si>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</si>
  <si>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</si>
  <si>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</si>
  <si>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</si>
  <si>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</si>
  <si>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</si>
  <si>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</si>
  <si>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</si>
  <si>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</si>
  <si>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</si>
  <si>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</si>
  <si>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</si>
  <si>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</si>
  <si>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</si>
  <si>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</si>
  <si>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</si>
  <si>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</si>
  <si>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</si>
  <si>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</si>
  <si>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</si>
  <si>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</si>
  <si>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</si>
  <si>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</si>
  <si>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</si>
  <si>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</si>
  <si>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</si>
  <si>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</si>
  <si>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</si>
  <si>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</si>
  <si>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</si>
  <si>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</si>
  <si>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</si>
  <si>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</si>
  <si>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</si>
  <si>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</si>
  <si>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</si>
  <si>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</si>
  <si>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</si>
  <si>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</si>
  <si>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</si>
  <si>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</si>
  <si>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</si>
  <si>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</si>
  <si>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</si>
  <si>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</si>
  <si>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</si>
  <si>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</si>
  <si>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</si>
  <si>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</si>
  <si>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</si>
  <si>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</si>
  <si>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</si>
  <si>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</si>
  <si>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</si>
  <si>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</si>
  <si>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</si>
  <si>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</si>
  <si>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</si>
  <si>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</si>
  <si>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</si>
  <si>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</si>
  <si>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</si>
  <si>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</si>
  <si>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</si>
  <si>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</si>
  <si>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</si>
  <si>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</si>
  <si>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</si>
  <si>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</si>
  <si>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</si>
  <si>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</si>
  <si>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</si>
  <si>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</si>
  <si>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</si>
  <si>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</si>
  <si>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</si>
  <si>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</si>
  <si>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</si>
  <si>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</si>
  <si>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</si>
  <si>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</si>
  <si>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</si>
  <si>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</si>
  <si>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</si>
  <si>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</si>
  <si>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</si>
  <si>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</si>
  <si>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</si>
  <si>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</si>
  <si>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</si>
  <si>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</si>
  <si>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</si>
  <si>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</si>
  <si>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</si>
  <si>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</si>
  <si>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</si>
  <si>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</si>
  <si>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</si>
  <si>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</si>
  <si>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</si>
  <si>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</si>
  <si>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</si>
  <si>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</si>
  <si>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</si>
  <si>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</si>
  <si>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</si>
  <si>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</si>
  <si>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</si>
  <si>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</si>
  <si>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</si>
  <si>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</si>
  <si>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</si>
  <si>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</si>
  <si>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</si>
  <si>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</si>
  <si>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</si>
  <si>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</si>
  <si>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</si>
  <si>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</si>
  <si>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</si>
  <si>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</si>
  <si>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</si>
  <si>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</si>
  <si>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</si>
  <si>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</si>
  <si>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</si>
  <si>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</si>
  <si>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</si>
  <si>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</si>
  <si>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</si>
  <si>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</si>
  <si>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</si>
  <si>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</si>
  <si>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</si>
  <si>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</si>
  <si>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</si>
  <si>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</si>
  <si>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</si>
  <si>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</si>
  <si>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</si>
  <si>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</si>
  <si>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</si>
  <si>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</si>
  <si>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</si>
  <si>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</si>
  <si>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</si>
  <si>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</si>
  <si>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</si>
  <si>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</si>
  <si>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</si>
  <si>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</si>
  <si>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</si>
  <si>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</si>
  <si>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</si>
  <si>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</si>
  <si>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</si>
  <si>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</si>
  <si>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</si>
  <si>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</si>
  <si>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</si>
  <si>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</si>
  <si>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</si>
  <si>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</si>
  <si>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</si>
  <si>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</si>
  <si>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</si>
  <si>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</si>
  <si>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</si>
  <si>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</si>
  <si>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</si>
  <si>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</si>
  <si>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</si>
  <si>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</si>
  <si>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</si>
  <si>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</si>
  <si>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</si>
  <si>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</si>
  <si>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</si>
  <si>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</si>
  <si>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</si>
  <si>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</si>
  <si>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</si>
  <si>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</si>
  <si>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</si>
  <si>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</si>
  <si>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</si>
  <si>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</si>
  <si>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</si>
  <si>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</si>
  <si>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</si>
  <si>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</si>
  <si>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</si>
  <si>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</si>
  <si>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</si>
  <si>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</si>
  <si>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</si>
  <si>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</si>
  <si>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</si>
  <si>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</si>
  <si>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</si>
  <si>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</si>
  <si>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</si>
  <si>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</si>
  <si>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</si>
  <si>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</si>
  <si>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</si>
  <si>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</si>
  <si>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</si>
  <si>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</si>
  <si>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</si>
  <si>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</si>
  <si>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</si>
  <si>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</si>
  <si>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</si>
  <si>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</si>
  <si>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</si>
  <si>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</si>
  <si>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</si>
  <si>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</si>
  <si>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</si>
  <si>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</si>
  <si>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</si>
  <si>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</si>
  <si>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</si>
  <si>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</si>
  <si>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</si>
  <si>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</si>
  <si>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</si>
  <si>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</si>
  <si>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</si>
  <si>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</si>
  <si>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</si>
  <si>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</si>
  <si>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</si>
  <si>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</si>
  <si>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</si>
  <si>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</si>
  <si>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</si>
  <si>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</si>
  <si>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</si>
  <si>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</si>
  <si>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</si>
  <si>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</si>
  <si>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</si>
  <si>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</si>
  <si>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</si>
  <si>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</si>
  <si>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</si>
  <si>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</si>
  <si>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</si>
  <si>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</si>
  <si>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</si>
  <si>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</si>
  <si>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</si>
  <si>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</si>
  <si>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</si>
  <si>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</si>
  <si>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</si>
  <si>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</si>
  <si>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</si>
  <si>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</si>
  <si>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</si>
  <si>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</si>
  <si>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</si>
  <si>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</si>
  <si>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</si>
  <si>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</si>
  <si>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</si>
  <si>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</si>
  <si>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</si>
  <si>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</si>
  <si>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</si>
  <si>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</si>
  <si>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</si>
  <si>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</si>
  <si>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</si>
  <si>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</si>
  <si>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</si>
  <si>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</si>
  <si>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</si>
  <si>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</si>
  <si>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</si>
  <si>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</si>
  <si>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</si>
  <si>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</si>
  <si>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</si>
  <si>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</si>
  <si>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</si>
  <si>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</si>
  <si>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</si>
  <si>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</si>
  <si>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</si>
  <si>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</si>
  <si>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</si>
  <si>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</si>
  <si>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</si>
  <si>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</si>
  <si>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</si>
  <si>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</si>
  <si>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</si>
  <si>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</si>
  <si>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</si>
  <si>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</si>
  <si>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</si>
  <si>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</si>
  <si>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</si>
  <si>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</si>
  <si>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</si>
  <si>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</si>
  <si>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</si>
  <si>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</si>
  <si>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</si>
  <si>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</si>
  <si>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</si>
  <si>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</si>
  <si>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</si>
  <si>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</si>
  <si>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</si>
  <si>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</si>
  <si>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</si>
  <si>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</si>
  <si>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</si>
  <si>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</si>
  <si>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</si>
  <si>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</si>
  <si>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</si>
  <si>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</si>
  <si>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</si>
  <si>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</si>
  <si>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</si>
  <si>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</si>
  <si>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</si>
  <si>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</si>
  <si>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</si>
  <si>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</si>
  <si>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</si>
  <si>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</si>
  <si>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</si>
  <si>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</si>
  <si>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</si>
  <si>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</si>
  <si>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</si>
  <si>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</si>
  <si>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</si>
  <si>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</si>
  <si>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</si>
  <si>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</si>
  <si>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</si>
  <si>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</si>
  <si>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</si>
  <si>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</si>
  <si>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</si>
  <si>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</si>
  <si>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</si>
  <si>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</si>
  <si>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</si>
  <si>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</si>
  <si>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</si>
  <si>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</si>
  <si>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</si>
  <si>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</si>
  <si>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</si>
  <si>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</si>
  <si>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</si>
  <si>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</si>
  <si>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</si>
  <si>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</si>
  <si>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</si>
  <si>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</si>
  <si>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</si>
  <si>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</si>
  <si>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</si>
  <si>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</si>
  <si>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</si>
  <si>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</si>
  <si>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</si>
  <si>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</si>
  <si>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</si>
  <si>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</si>
  <si>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</si>
  <si>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</si>
  <si>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</si>
  <si>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</si>
  <si>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</si>
  <si>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</si>
  <si>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</si>
  <si>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</si>
  <si>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</si>
  <si>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</si>
  <si>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</si>
  <si>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</si>
  <si>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</si>
  <si>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</si>
  <si>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</si>
  <si>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</si>
  <si>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</si>
  <si>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</si>
  <si>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</si>
  <si>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</si>
  <si>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</si>
  <si>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</si>
  <si>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</si>
  <si>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</si>
  <si>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</si>
  <si>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</si>
  <si>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</si>
  <si>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</si>
  <si>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</si>
  <si>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</si>
  <si>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</si>
  <si>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</si>
  <si>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</si>
  <si>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</si>
  <si>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</si>
  <si>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</si>
  <si>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</si>
  <si>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</si>
  <si>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</si>
  <si>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</si>
  <si>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</si>
  <si>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</si>
  <si>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</si>
  <si>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</si>
  <si>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</si>
  <si>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</si>
  <si>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</si>
  <si>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</si>
  <si>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</si>
  <si>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</si>
  <si>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</si>
  <si>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</si>
  <si>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</si>
  <si>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</si>
  <si>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</si>
  <si>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</si>
  <si>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</si>
  <si>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</si>
  <si>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</si>
  <si>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</si>
  <si>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</si>
  <si>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</si>
  <si>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</si>
  <si>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</si>
  <si>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</si>
  <si>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</si>
  <si>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</si>
  <si>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</si>
  <si>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</si>
  <si>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</si>
  <si>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</si>
  <si>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</si>
  <si>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</si>
  <si>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</si>
  <si>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</si>
  <si>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</si>
  <si>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</si>
  <si>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</si>
  <si>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</si>
  <si>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</si>
  <si>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</si>
  <si>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</si>
  <si>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</si>
  <si>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</si>
  <si>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</si>
  <si>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</si>
  <si>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</si>
  <si>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</si>
  <si>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</si>
  <si>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</si>
  <si>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</si>
  <si>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</si>
  <si>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</si>
  <si>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</si>
  <si>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</si>
  <si>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</si>
  <si>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</si>
  <si>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</si>
  <si>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</si>
  <si>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</si>
  <si>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</si>
  <si>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</si>
  <si>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</si>
  <si>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</si>
  <si>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</si>
  <si>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</si>
  <si>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</si>
  <si>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</si>
  <si>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</si>
  <si>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</si>
  <si>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</si>
  <si>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</si>
  <si>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</si>
  <si>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</si>
  <si>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</si>
  <si>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</si>
  <si>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</si>
  <si>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</si>
  <si>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</si>
  <si>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</si>
  <si>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</si>
  <si>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</si>
  <si>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</si>
  <si>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</si>
  <si>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</si>
  <si>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</si>
  <si>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</si>
  <si>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</si>
  <si>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</si>
  <si>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</si>
  <si>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</si>
  <si>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</si>
  <si>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</si>
  <si>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</si>
  <si>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</si>
  <si>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</si>
  <si>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</si>
  <si>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</si>
  <si>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</si>
  <si>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</si>
  <si>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</si>
  <si>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</si>
  <si>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</si>
  <si>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</si>
  <si>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</si>
  <si>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</si>
  <si>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</si>
  <si>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</si>
  <si>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</si>
  <si>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</si>
  <si>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</si>
  <si>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</si>
  <si>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</si>
  <si>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</si>
  <si>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</si>
  <si>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</si>
  <si>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</si>
  <si>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</si>
  <si>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</si>
  <si>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</si>
  <si>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</si>
  <si>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</si>
  <si>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</si>
  <si>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</si>
  <si>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</si>
  <si>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</si>
  <si>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</si>
  <si>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</si>
  <si>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</si>
  <si>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</si>
  <si>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</si>
  <si>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</si>
  <si>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</si>
  <si>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</si>
  <si>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</si>
  <si>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</si>
  <si>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</si>
  <si>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</si>
  <si>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</si>
  <si>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</si>
  <si>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</si>
  <si>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</si>
  <si>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</si>
  <si>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</si>
  <si>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</si>
  <si>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</si>
  <si>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</si>
  <si>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</si>
  <si>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</si>
  <si>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</si>
  <si>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</si>
  <si>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</si>
  <si>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</si>
  <si>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</si>
  <si>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</si>
  <si>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</si>
  <si>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</si>
  <si>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</si>
  <si>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</si>
  <si>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</si>
  <si>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</si>
  <si>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</si>
  <si>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</si>
  <si>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</si>
  <si>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</si>
  <si>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</si>
  <si>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</si>
  <si>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</si>
  <si>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</si>
  <si>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</si>
  <si>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</si>
  <si>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</si>
  <si>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</si>
  <si>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</si>
  <si>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</si>
  <si>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</si>
  <si>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</si>
  <si>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</si>
  <si>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</si>
  <si>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</si>
  <si>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</si>
  <si>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</si>
  <si>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</si>
  <si>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</si>
  <si>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</si>
  <si>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</si>
  <si>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</si>
  <si>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</si>
  <si>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</si>
  <si>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</si>
  <si>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</si>
  <si>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</si>
  <si>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</si>
  <si>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</si>
  <si>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</si>
  <si>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</si>
  <si>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</si>
  <si>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</si>
  <si>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</si>
  <si>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</si>
  <si>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</si>
  <si>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</si>
  <si>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</si>
  <si>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</si>
  <si>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</si>
  <si>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</si>
  <si>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</si>
  <si>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</si>
  <si>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</si>
  <si>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</si>
  <si>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</si>
  <si>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</si>
  <si>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</si>
  <si>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</si>
  <si>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</si>
  <si>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</si>
  <si>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</si>
  <si>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</si>
  <si>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</si>
  <si>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</si>
  <si>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</si>
  <si>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</si>
  <si>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</si>
  <si>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</si>
  <si>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</si>
  <si>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</si>
  <si>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</si>
  <si>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</si>
  <si>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</si>
  <si>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</si>
  <si>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</si>
  <si>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</si>
  <si>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</si>
  <si>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</si>
  <si>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</si>
  <si>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</si>
  <si>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</si>
  <si>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</si>
  <si>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</si>
  <si>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</si>
  <si>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</si>
  <si>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</si>
  <si>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</si>
  <si>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</si>
  <si>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</si>
  <si>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</si>
  <si>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</si>
  <si>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</si>
  <si>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</si>
  <si>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</si>
  <si>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</si>
  <si>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</si>
  <si>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</si>
  <si>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</si>
  <si>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</si>
  <si>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</si>
  <si>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</si>
  <si>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</si>
  <si>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</si>
  <si>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</si>
  <si>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</si>
  <si>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</si>
  <si>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</si>
  <si>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</si>
  <si>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</si>
  <si>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</si>
  <si>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</si>
  <si>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</si>
  <si>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</si>
  <si>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</si>
  <si>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</si>
  <si>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</si>
  <si>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</si>
  <si>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</si>
  <si>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</si>
  <si>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</si>
  <si>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</si>
  <si>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</si>
  <si>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</si>
  <si>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</si>
  <si>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</si>
  <si>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</si>
  <si>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</si>
  <si>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</si>
  <si>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</si>
  <si>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</si>
  <si>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</si>
  <si>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</si>
  <si>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</si>
  <si>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</si>
  <si>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</si>
  <si>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</si>
  <si>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</si>
  <si>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</si>
  <si>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</si>
  <si>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</si>
  <si>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</si>
  <si>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</si>
  <si>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</si>
  <si>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</si>
  <si>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</si>
  <si>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</si>
  <si>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</si>
  <si>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</si>
  <si>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</si>
  <si>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</si>
  <si>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</si>
  <si>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</si>
  <si>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</si>
  <si>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</si>
  <si>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</si>
  <si>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</si>
  <si>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</si>
  <si>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</si>
  <si>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</si>
  <si>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</si>
  <si>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</si>
  <si>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</si>
  <si>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</si>
  <si>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</si>
  <si>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</si>
  <si>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</si>
  <si>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</si>
  <si>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</si>
  <si>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</si>
  <si>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</si>
  <si>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</si>
  <si>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</si>
  <si>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</si>
  <si>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</si>
  <si>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</si>
  <si>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</si>
  <si>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</si>
  <si>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</si>
  <si>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</si>
  <si>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</si>
  <si>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</si>
  <si>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</si>
  <si>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</si>
  <si>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</si>
  <si>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</si>
  <si>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</si>
  <si>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</si>
  <si>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</si>
  <si>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</si>
  <si>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</si>
  <si>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</si>
  <si>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</si>
  <si>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</si>
  <si>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</si>
  <si>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</si>
  <si>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</si>
  <si>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</si>
  <si>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</si>
  <si>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</si>
  <si>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</si>
  <si>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</si>
  <si>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</si>
  <si>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</si>
  <si>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</si>
  <si>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</si>
  <si>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</si>
  <si>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</si>
  <si>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</si>
  <si>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</si>
  <si>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</si>
  <si>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</si>
  <si>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</si>
  <si>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</si>
  <si>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</si>
  <si>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</si>
  <si>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</si>
  <si>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</si>
  <si>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</si>
  <si>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</si>
  <si>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</si>
  <si>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</si>
  <si>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</si>
  <si>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</si>
  <si>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</si>
  <si>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</si>
  <si>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</si>
  <si>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</si>
  <si>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</si>
  <si>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</si>
  <si>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</si>
  <si>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</si>
  <si>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</si>
  <si>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</si>
  <si>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</si>
  <si>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</si>
  <si>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</si>
  <si>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</si>
  <si>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</si>
  <si>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</si>
  <si>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</si>
  <si>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</si>
  <si>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</si>
  <si>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</si>
  <si>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</si>
  <si>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</si>
  <si>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</si>
  <si>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</si>
  <si>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</si>
  <si>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</si>
  <si>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</si>
  <si>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</si>
  <si>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</si>
  <si>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</si>
  <si>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</si>
  <si>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</si>
  <si>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</si>
  <si>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</si>
  <si>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</si>
  <si>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</si>
  <si>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</si>
  <si>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</si>
  <si>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</si>
  <si>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</si>
  <si>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</si>
  <si>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</si>
  <si>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</si>
  <si>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</si>
  <si>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</si>
  <si>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</si>
  <si>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</si>
  <si>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</si>
  <si>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</si>
  <si>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</si>
  <si>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</si>
  <si>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</si>
  <si>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</si>
  <si>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</si>
  <si>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</si>
  <si>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</si>
  <si>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</si>
  <si>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</si>
  <si>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</si>
  <si>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</si>
  <si>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</si>
  <si>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</si>
  <si>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</si>
  <si>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</si>
  <si>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</si>
  <si>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</si>
  <si>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</si>
  <si>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</si>
  <si>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</si>
  <si>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</si>
  <si>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</si>
  <si>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</si>
  <si>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</si>
  <si>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</si>
  <si>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</si>
  <si>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</si>
  <si>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</si>
  <si>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</si>
  <si>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</si>
  <si>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</si>
  <si>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</si>
  <si>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</si>
  <si>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</si>
  <si>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</si>
  <si>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</si>
  <si>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</si>
  <si>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</si>
  <si>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</si>
  <si>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</si>
  <si>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</si>
  <si>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</si>
  <si>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</si>
  <si>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</si>
  <si>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</si>
  <si>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</si>
  <si>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</si>
  <si>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</si>
  <si>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</si>
  <si>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</si>
  <si>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</si>
  <si>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</si>
  <si>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</si>
  <si>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</si>
  <si>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</si>
  <si>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</si>
  <si>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</si>
  <si>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</si>
  <si>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</si>
  <si>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</si>
  <si>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</si>
  <si>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</si>
  <si>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</si>
  <si>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</si>
  <si>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</si>
  <si>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</si>
  <si>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</si>
  <si>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</si>
  <si>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</si>
  <si>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</si>
  <si>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</si>
  <si>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</si>
  <si>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</si>
  <si>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</si>
  <si>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</si>
  <si>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</si>
  <si>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</si>
  <si>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</si>
  <si>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</si>
  <si>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</si>
  <si>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</si>
  <si>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</si>
  <si>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</si>
  <si>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</si>
  <si>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</si>
  <si>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</si>
  <si>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</si>
  <si>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</si>
  <si>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</si>
  <si>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</si>
  <si>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</si>
  <si>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</si>
  <si>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</si>
  <si>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</si>
  <si>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</si>
  <si>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</si>
  <si>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</si>
  <si>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</si>
  <si>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</si>
  <si>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</si>
  <si>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</si>
  <si>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</si>
  <si>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</si>
  <si>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</si>
  <si>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</si>
  <si>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</si>
  <si>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</si>
  <si>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</si>
  <si>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</si>
  <si>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</si>
  <si>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</si>
  <si>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</si>
  <si>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</si>
  <si>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</si>
  <si>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</si>
  <si>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</si>
  <si>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</si>
  <si>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</si>
  <si>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</si>
  <si>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</si>
  <si>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</si>
  <si>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</si>
  <si>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</si>
  <si>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</si>
  <si>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</si>
  <si>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</si>
  <si>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</si>
  <si>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</si>
  <si>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</si>
  <si>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</si>
  <si>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</si>
  <si>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</si>
  <si>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</si>
  <si>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</si>
  <si>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</si>
  <si>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</si>
  <si>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</si>
  <si>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</si>
  <si>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</si>
  <si>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</si>
  <si>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</si>
  <si>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</si>
  <si>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</si>
  <si>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</si>
  <si>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</si>
  <si>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</si>
  <si>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</si>
  <si>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</si>
  <si>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</si>
  <si>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</si>
  <si>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</si>
  <si>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</si>
  <si>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</si>
  <si>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</si>
  <si>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</si>
  <si>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</si>
  <si>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</si>
  <si>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</si>
  <si>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</si>
  <si>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</si>
  <si>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</si>
  <si>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</si>
  <si>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</si>
  <si>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</si>
  <si>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</si>
  <si>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</si>
  <si>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</si>
  <si>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</si>
  <si>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</si>
  <si>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</si>
  <si>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</si>
  <si>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</si>
  <si>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</si>
  <si>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</si>
  <si>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</si>
  <si>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</si>
  <si>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</si>
  <si>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</si>
  <si>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</si>
  <si>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</si>
  <si>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</si>
  <si>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</si>
  <si>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</si>
  <si>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</si>
  <si>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</si>
  <si>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</si>
  <si>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</si>
  <si>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</si>
  <si>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</si>
  <si>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</si>
  <si>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</si>
  <si>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</si>
  <si>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</si>
  <si>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</si>
  <si>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</si>
  <si>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</si>
  <si>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</si>
  <si>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</si>
  <si>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</si>
  <si>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</si>
  <si>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</si>
  <si>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</si>
  <si>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</si>
  <si>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</si>
  <si>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</si>
  <si>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</si>
  <si>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</si>
  <si>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</si>
  <si>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</si>
  <si>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</si>
  <si>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</si>
  <si>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</si>
  <si>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</si>
  <si>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</si>
  <si>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</si>
  <si>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</si>
  <si>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</si>
  <si>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</si>
  <si>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</si>
  <si>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</si>
  <si>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</si>
  <si>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</si>
  <si>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</si>
  <si>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</si>
  <si>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</si>
  <si>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</si>
  <si>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</si>
  <si>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</si>
  <si>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</si>
  <si>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</si>
  <si>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</si>
  <si>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</si>
  <si>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</si>
  <si>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</si>
  <si>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</si>
  <si>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</si>
  <si>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</si>
  <si>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</si>
  <si>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</si>
  <si>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</si>
  <si>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</si>
  <si>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</si>
  <si>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</si>
  <si>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</si>
  <si>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</si>
  <si>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</si>
  <si>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</si>
  <si>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</si>
  <si>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</si>
  <si>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</si>
  <si>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</si>
  <si>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</si>
  <si>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</si>
  <si>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</si>
  <si>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</si>
  <si>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</si>
  <si>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</si>
  <si>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</si>
  <si>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</si>
  <si>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</si>
  <si>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</si>
  <si>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</si>
  <si>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</si>
  <si>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</si>
  <si>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</si>
  <si>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</si>
  <si>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</si>
  <si>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</si>
  <si>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</si>
  <si>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</si>
  <si>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</si>
  <si>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</si>
  <si>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</si>
  <si>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</si>
  <si>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</si>
  <si>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</si>
  <si>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</si>
  <si>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</si>
  <si>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</si>
  <si>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</si>
  <si>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</si>
  <si>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</si>
  <si>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</si>
  <si>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</si>
  <si>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</si>
  <si>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</si>
  <si>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</si>
  <si>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</si>
  <si>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</si>
  <si>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</si>
  <si>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</si>
  <si>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</si>
  <si>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</si>
  <si>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</si>
  <si>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</si>
  <si>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</si>
  <si>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</si>
  <si>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</si>
  <si>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</si>
  <si>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</si>
  <si>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</si>
  <si>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</si>
  <si>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</si>
  <si>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</si>
  <si>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</si>
  <si>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</si>
  <si>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</si>
  <si>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</si>
  <si>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</si>
  <si>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</si>
  <si>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</si>
  <si>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</si>
  <si>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</si>
  <si>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</si>
  <si>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</si>
  <si>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</si>
  <si>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</si>
  <si>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</si>
  <si>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</si>
  <si>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</si>
  <si>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</si>
  <si>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</si>
  <si>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</si>
  <si>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</si>
  <si>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</si>
  <si>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</si>
  <si>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</si>
  <si>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</si>
  <si>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</si>
  <si>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</si>
  <si>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</si>
  <si>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</si>
  <si>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</si>
  <si>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</si>
  <si>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</si>
  <si>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</si>
  <si>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</si>
  <si>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</si>
  <si>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</si>
  <si>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</si>
  <si>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</si>
  <si>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</si>
  <si>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</si>
  <si>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</si>
  <si>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</si>
  <si>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</si>
  <si>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</si>
  <si>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</si>
  <si>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</si>
  <si>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</si>
  <si>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</si>
  <si>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</si>
  <si>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</si>
  <si>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</si>
  <si>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</si>
  <si>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</si>
  <si>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</si>
  <si>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</si>
  <si>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</si>
  <si>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</si>
  <si>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</si>
  <si>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</si>
  <si>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</si>
  <si>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</si>
  <si>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</si>
  <si>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</si>
  <si>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</si>
  <si>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</si>
  <si>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</si>
  <si>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</si>
  <si>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</si>
  <si>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</si>
  <si>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</si>
  <si>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</si>
  <si>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</si>
  <si>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</si>
  <si>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</si>
  <si>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</si>
  <si>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</si>
  <si>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</si>
  <si>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</si>
  <si>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</si>
  <si>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</si>
  <si>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</si>
  <si>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</si>
  <si>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</si>
  <si>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</si>
  <si>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</si>
  <si>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</si>
  <si>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</si>
  <si>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</si>
  <si>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</si>
  <si>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</si>
  <si>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</si>
  <si>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</si>
  <si>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</si>
  <si>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</si>
  <si>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</si>
  <si>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</si>
  <si>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</si>
  <si>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</si>
  <si>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</si>
  <si>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</si>
  <si>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</si>
  <si>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</si>
  <si>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</si>
  <si>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</si>
  <si>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</si>
  <si>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</si>
  <si>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</si>
  <si>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</si>
  <si>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</si>
  <si>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</si>
  <si>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</si>
  <si>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</si>
  <si>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</si>
  <si>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</si>
  <si>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</si>
  <si>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</si>
  <si>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</si>
  <si>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</si>
  <si>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</si>
  <si>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</si>
  <si>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</si>
  <si>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</si>
  <si>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</si>
  <si>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</si>
  <si>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</si>
  <si>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</si>
  <si>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</si>
  <si>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</si>
  <si>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</si>
  <si>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</si>
  <si>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</si>
  <si>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</si>
  <si>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</si>
  <si>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</si>
  <si>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</si>
  <si>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</si>
  <si>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</si>
  <si>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</si>
  <si>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</si>
  <si>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</si>
  <si>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</si>
  <si>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</si>
  <si>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</si>
  <si>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</si>
  <si>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</si>
  <si>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</si>
  <si>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</si>
  <si>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</si>
  <si>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</si>
  <si>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</si>
  <si>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</si>
  <si>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</si>
  <si>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</si>
  <si>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</si>
  <si>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</si>
  <si>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</si>
  <si>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</si>
  <si>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</si>
  <si>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</si>
  <si>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</si>
  <si>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</si>
  <si>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</si>
  <si>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</si>
  <si>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</si>
  <si>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</si>
  <si>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</si>
  <si>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</si>
  <si>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</si>
  <si>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</si>
  <si>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</si>
  <si>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</si>
  <si>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</si>
  <si>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</si>
  <si>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</si>
  <si>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</si>
  <si>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</si>
  <si>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</si>
  <si>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</si>
  <si>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</si>
  <si>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</si>
  <si>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</si>
  <si>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</si>
  <si>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</si>
  <si>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</si>
  <si>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</si>
  <si>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</si>
  <si>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</si>
  <si>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</si>
  <si>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</si>
  <si>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</si>
  <si>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</si>
  <si>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</si>
  <si>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</si>
  <si>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</si>
  <si>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</si>
  <si>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</si>
  <si>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</si>
  <si>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</si>
  <si>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</si>
  <si>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</si>
  <si>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</si>
  <si>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</si>
  <si>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</si>
  <si>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</si>
  <si>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</si>
  <si>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</si>
  <si>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</si>
  <si>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</si>
  <si>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</si>
  <si>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</si>
  <si>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</si>
  <si>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</si>
  <si>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</si>
  <si>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</si>
  <si>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</si>
  <si>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</si>
  <si>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</si>
  <si>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</si>
  <si>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</si>
  <si>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</si>
  <si>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</si>
  <si>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</si>
  <si>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</si>
  <si>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</si>
  <si>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</si>
  <si>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</si>
  <si>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</si>
  <si>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</si>
  <si>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</si>
  <si>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</si>
  <si>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</si>
  <si>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</si>
  <si>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</si>
  <si>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</si>
  <si>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</si>
  <si>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</si>
  <si>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</si>
  <si>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</si>
  <si>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</si>
  <si>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</si>
  <si>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</si>
  <si>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</si>
  <si>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</si>
  <si>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</si>
  <si>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</si>
  <si>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</si>
  <si>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</si>
  <si>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</si>
  <si>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</si>
  <si>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</si>
  <si>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</si>
  <si>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</si>
  <si>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</si>
  <si>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</si>
  <si>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</si>
  <si>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</si>
  <si>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</si>
  <si>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</si>
  <si>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</si>
  <si>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</si>
  <si>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</si>
  <si>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</si>
  <si>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</si>
  <si>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</si>
  <si>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</si>
  <si>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</si>
  <si>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</si>
  <si>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</si>
  <si>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</si>
  <si>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</si>
  <si>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</si>
  <si>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</si>
  <si>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</si>
  <si>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</si>
  <si>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</si>
  <si>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</si>
  <si>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</si>
  <si>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</si>
  <si>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</si>
  <si>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</si>
  <si>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</si>
  <si>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</si>
  <si>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</si>
  <si>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</si>
  <si>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</si>
  <si>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</si>
  <si>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</si>
  <si>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</si>
  <si>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</si>
  <si>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</si>
  <si>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</si>
  <si>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</si>
  <si>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</si>
  <si>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</si>
  <si>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</si>
  <si>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</si>
  <si>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</si>
  <si>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</si>
  <si>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</si>
  <si>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</si>
  <si>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</si>
  <si>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</si>
  <si>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</si>
  <si>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</si>
  <si>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</si>
  <si>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</si>
  <si>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</si>
  <si>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</si>
  <si>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</si>
  <si>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</si>
  <si>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</si>
  <si>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</si>
  <si>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</si>
  <si>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</si>
  <si>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</si>
  <si>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</si>
  <si>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</si>
  <si>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</si>
  <si>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</si>
  <si>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</si>
  <si>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</si>
  <si>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</si>
  <si>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</si>
  <si>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</si>
  <si>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</si>
  <si>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</si>
  <si>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</si>
  <si>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</si>
  <si>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</si>
  <si>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</si>
  <si>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</si>
  <si>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</si>
  <si>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</si>
  <si>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</si>
  <si>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</si>
  <si>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</si>
  <si>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</si>
  <si>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</si>
  <si>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</si>
  <si>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</si>
  <si>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</si>
  <si>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</si>
  <si>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</si>
  <si>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</si>
  <si>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</si>
  <si>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</si>
  <si>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</si>
  <si>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</si>
  <si>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</si>
  <si>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</si>
  <si>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</si>
  <si>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</si>
  <si>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</si>
  <si>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</si>
  <si>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</si>
  <si>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</si>
  <si>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</si>
  <si>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</si>
  <si>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</si>
  <si>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</si>
  <si>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</si>
  <si>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</si>
  <si>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</si>
  <si>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</si>
  <si>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</si>
  <si>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</si>
  <si>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</si>
  <si>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</si>
  <si>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</si>
  <si>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</si>
  <si>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</si>
  <si>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</si>
  <si>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</si>
  <si>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</si>
  <si>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</si>
  <si>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</si>
  <si>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</si>
  <si>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</si>
  <si>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</si>
  <si>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</si>
  <si>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</si>
  <si>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</si>
  <si>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</si>
  <si>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</si>
  <si>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</si>
  <si>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</si>
  <si>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</si>
  <si>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</si>
  <si>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</si>
  <si>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</si>
  <si>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</si>
  <si>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</si>
  <si>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</si>
  <si>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</si>
  <si>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</si>
  <si>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</si>
  <si>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</si>
  <si>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</si>
  <si>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</si>
  <si>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</si>
  <si>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</si>
  <si>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</si>
  <si>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</si>
  <si>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</si>
  <si>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</si>
  <si>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</si>
  <si>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</si>
  <si>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</si>
  <si>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</si>
  <si>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</si>
  <si>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</si>
  <si>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</si>
  <si>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</si>
  <si>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</si>
  <si>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</si>
  <si>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</si>
  <si>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</si>
  <si>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</si>
  <si>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</si>
  <si>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</si>
  <si>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</si>
  <si>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</si>
  <si>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</si>
  <si>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</si>
  <si>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</si>
  <si>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</si>
  <si>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</si>
  <si>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</si>
  <si>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</si>
  <si>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</si>
  <si>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</si>
  <si>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</si>
  <si>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</si>
  <si>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</si>
  <si>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</si>
  <si>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</si>
  <si>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</si>
  <si>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</si>
  <si>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</si>
  <si>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</si>
  <si>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</si>
  <si>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</si>
  <si>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</si>
  <si>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</si>
  <si>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</si>
  <si>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</si>
  <si>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</si>
  <si>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</si>
  <si>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</si>
  <si>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</si>
  <si>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</si>
  <si>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</si>
  <si>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</si>
  <si>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</si>
  <si>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</si>
  <si>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</si>
  <si>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</si>
  <si>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</si>
  <si>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</si>
  <si>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</si>
  <si>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</si>
  <si>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</si>
  <si>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</si>
  <si>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</si>
  <si>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</si>
  <si>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</si>
  <si>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</si>
  <si>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</si>
  <si>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</si>
  <si>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</si>
  <si>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</si>
  <si>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</si>
  <si>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</si>
  <si>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</si>
  <si>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</si>
  <si>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</si>
  <si>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</si>
  <si>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</si>
  <si>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</si>
  <si>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</si>
  <si>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</si>
  <si>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</si>
  <si>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</si>
  <si>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</si>
  <si>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</si>
  <si>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</si>
  <si>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</si>
  <si>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</si>
  <si>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</si>
  <si>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</si>
  <si>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</si>
  <si>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</si>
  <si>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</si>
  <si>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</si>
  <si>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</si>
  <si>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</si>
  <si>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</si>
  <si>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</si>
  <si>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</si>
  <si>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</si>
  <si>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</si>
  <si>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</si>
  <si>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</si>
  <si>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</si>
  <si>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</si>
  <si>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</si>
  <si>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</si>
  <si>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</si>
  <si>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</si>
  <si>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</si>
  <si>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</si>
  <si>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</si>
  <si>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</si>
  <si>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</si>
  <si>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</si>
  <si>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</si>
  <si>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</si>
  <si>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</si>
  <si>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</si>
  <si>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</si>
  <si>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</si>
  <si>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</si>
  <si>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</si>
  <si>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</si>
  <si>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</si>
  <si>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</si>
  <si>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</si>
  <si>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</si>
  <si>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</si>
  <si>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</si>
  <si>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</si>
  <si>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</si>
  <si>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</si>
  <si>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</si>
  <si>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</si>
  <si>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</si>
  <si>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</si>
  <si>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</si>
  <si>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</si>
  <si>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</si>
  <si>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</si>
  <si>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</si>
  <si>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</si>
  <si>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</si>
  <si>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</si>
  <si>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</si>
  <si>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</si>
  <si>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</si>
  <si>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</si>
  <si>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</si>
  <si>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</si>
  <si>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</si>
  <si>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</si>
  <si>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</si>
  <si>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</si>
  <si>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</si>
  <si>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</si>
  <si>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</si>
  <si>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</si>
  <si>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</si>
  <si>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</si>
  <si>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</si>
  <si>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</si>
  <si>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</si>
  <si>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</si>
  <si>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</si>
  <si>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</si>
  <si>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</si>
  <si>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</si>
  <si>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</si>
  <si>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</si>
  <si>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</si>
  <si>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</si>
  <si>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</si>
  <si>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</si>
  <si>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</si>
  <si>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</si>
  <si>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</si>
  <si>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</si>
  <si>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</si>
  <si>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</si>
  <si>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</si>
  <si>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</si>
  <si>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</si>
  <si>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</si>
  <si>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</si>
  <si>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</si>
  <si>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</si>
  <si>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</si>
  <si>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</si>
  <si>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</si>
  <si>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</si>
  <si>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</si>
  <si>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</si>
  <si>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</si>
  <si>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</si>
  <si>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</si>
  <si>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</si>
  <si>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</si>
  <si>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</si>
  <si>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</si>
  <si>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</si>
  <si>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</si>
  <si>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</si>
  <si>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</si>
  <si>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</si>
  <si>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</si>
  <si>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</si>
  <si>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</si>
  <si>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</si>
  <si>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</si>
  <si>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</si>
  <si>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</si>
  <si>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</si>
  <si>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</si>
  <si>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</si>
  <si>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</si>
  <si>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</si>
  <si>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</si>
  <si>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</si>
  <si>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</si>
  <si>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</si>
  <si>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</si>
  <si>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</si>
  <si>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</si>
  <si>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</si>
  <si>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</si>
  <si>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</si>
  <si>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</si>
  <si>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</si>
  <si>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</si>
  <si>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</si>
  <si>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</si>
  <si>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</si>
  <si>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</si>
  <si>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</si>
  <si>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</si>
  <si>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</si>
  <si>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</si>
  <si>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</si>
  <si>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</si>
  <si>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</si>
  <si>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</si>
  <si>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</si>
  <si>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</si>
  <si>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</si>
  <si>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</si>
  <si>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</si>
  <si>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</si>
  <si>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</si>
  <si>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</si>
  <si>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</si>
  <si>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</si>
  <si>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</si>
  <si>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</si>
  <si>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</si>
  <si>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</si>
  <si>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</si>
  <si>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</si>
  <si>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</si>
  <si>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</si>
  <si>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</si>
  <si>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</si>
  <si>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</si>
  <si>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</si>
  <si>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</si>
  <si>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</si>
  <si>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</si>
  <si>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</si>
  <si>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</si>
  <si>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</si>
  <si>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</si>
  <si>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</si>
  <si>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</si>
  <si>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</si>
  <si>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</si>
  <si>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</si>
  <si>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</si>
  <si>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</si>
  <si>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</si>
  <si>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</si>
  <si>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</si>
  <si>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</si>
  <si>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</si>
  <si>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</si>
  <si>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</si>
  <si>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</si>
  <si>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</si>
  <si>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</si>
  <si>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</si>
  <si>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</si>
  <si>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</si>
  <si>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</si>
  <si>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</si>
  <si>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</si>
  <si>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</si>
  <si>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</si>
  <si>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</si>
  <si>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</si>
  <si>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</si>
  <si>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</si>
  <si>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</si>
  <si>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</si>
  <si>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</si>
  <si>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</si>
  <si>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</si>
  <si>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</si>
  <si>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</si>
  <si>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</si>
  <si>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</si>
  <si>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</si>
  <si>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</si>
  <si>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</si>
  <si>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</si>
  <si>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</si>
  <si>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</si>
  <si>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</si>
  <si>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</si>
  <si>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</si>
  <si>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</si>
  <si>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</si>
  <si>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</si>
  <si>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</si>
  <si>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</si>
  <si>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</si>
  <si>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</si>
  <si>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</si>
  <si>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</si>
  <si>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</si>
  <si>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</si>
  <si>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</si>
  <si>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</si>
  <si>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</si>
  <si>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</si>
  <si>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</si>
  <si>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</si>
  <si>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</si>
  <si>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</si>
  <si>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</si>
  <si>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</si>
  <si>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</si>
  <si>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</si>
  <si>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</si>
  <si>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</si>
  <si>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</si>
  <si>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</si>
  <si>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</si>
  <si>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</si>
  <si>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</si>
  <si>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</si>
  <si>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</si>
  <si>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</si>
  <si>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</si>
  <si>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</si>
  <si>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</si>
  <si>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</si>
  <si>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</si>
  <si>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</si>
  <si>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</si>
  <si>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</si>
  <si>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</si>
  <si>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</si>
  <si>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</si>
  <si>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</si>
  <si>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</si>
  <si>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</si>
  <si>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</si>
  <si>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</si>
  <si>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</si>
  <si>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</si>
  <si>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</si>
  <si>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</si>
  <si>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</si>
  <si>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</si>
  <si>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</si>
  <si>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</si>
  <si>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</si>
  <si>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</si>
  <si>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</si>
  <si>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</si>
  <si>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</si>
  <si>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</si>
  <si>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</si>
  <si>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</si>
  <si>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</si>
  <si>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</si>
  <si>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</si>
  <si>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</si>
  <si>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</si>
  <si>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</si>
  <si>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</si>
  <si>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</si>
  <si>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</si>
  <si>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</si>
  <si>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</si>
  <si>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</si>
  <si>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</si>
  <si>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</si>
  <si>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</si>
  <si>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</si>
  <si>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</si>
  <si>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</si>
  <si>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</si>
  <si>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</si>
  <si>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</si>
  <si>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</si>
  <si>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</si>
  <si>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</si>
  <si>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</si>
  <si>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</si>
  <si>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</si>
  <si>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</si>
  <si>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</si>
  <si>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</si>
  <si>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</si>
  <si>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</si>
  <si>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</si>
  <si>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</si>
  <si>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</si>
  <si>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</si>
  <si>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</si>
  <si>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</si>
  <si>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</si>
  <si>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</si>
  <si>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</si>
  <si>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</si>
  <si>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</si>
  <si>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</si>
  <si>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</si>
  <si>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</si>
  <si>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</si>
  <si>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</si>
  <si>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</si>
  <si>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</si>
  <si>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</si>
  <si>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</si>
  <si>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</si>
  <si>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</si>
  <si>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</si>
  <si>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</si>
  <si>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</si>
  <si>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</si>
  <si>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</si>
  <si>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</si>
  <si>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</si>
  <si>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</si>
  <si>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</si>
  <si>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</si>
  <si>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</si>
  <si>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</si>
  <si>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</si>
  <si>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</si>
  <si>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</si>
  <si>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</si>
  <si>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</si>
  <si>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</si>
  <si>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</si>
  <si>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</si>
  <si>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</si>
  <si>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</si>
  <si>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</si>
  <si>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</si>
  <si>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</si>
  <si>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</si>
  <si>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</si>
  <si>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</si>
  <si>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</si>
  <si>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</si>
  <si>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</si>
  <si>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</si>
  <si>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</si>
  <si>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</si>
  <si>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</si>
  <si>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</si>
  <si>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</si>
  <si>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</si>
  <si>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</si>
  <si>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</si>
  <si>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</si>
  <si>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</si>
  <si>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</si>
  <si>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</si>
  <si>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</si>
  <si>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</si>
  <si>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</si>
  <si>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</si>
  <si>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</si>
  <si>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</si>
  <si>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</si>
  <si>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</si>
  <si>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</si>
  <si>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</si>
  <si>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</si>
  <si>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</si>
  <si>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</si>
  <si>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</si>
  <si>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</si>
  <si>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</si>
  <si>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</si>
  <si>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</si>
  <si>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</si>
  <si>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</si>
  <si>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</si>
  <si>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</si>
  <si>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</si>
  <si>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</si>
  <si>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</si>
  <si>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</si>
  <si>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</si>
  <si>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</si>
  <si>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</si>
  <si>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</si>
  <si>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</si>
  <si>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</si>
  <si>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</si>
  <si>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</si>
  <si>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</si>
  <si>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</si>
  <si>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</si>
  <si>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</si>
  <si>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</si>
  <si>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</si>
  <si>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</si>
  <si>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</si>
  <si>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</si>
  <si>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</si>
  <si>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</si>
  <si>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</si>
  <si>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</si>
  <si>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</si>
  <si>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</si>
  <si>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</si>
  <si>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</si>
  <si>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</si>
  <si>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</si>
  <si>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</si>
  <si>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</si>
  <si>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</si>
  <si>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</si>
  <si>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</si>
  <si>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</si>
  <si>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</si>
  <si>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</si>
  <si>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</si>
  <si>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</si>
  <si>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</si>
  <si>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</si>
  <si>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</si>
  <si>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</si>
  <si>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</si>
  <si>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</si>
  <si>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</si>
  <si>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</si>
  <si>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</si>
  <si>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</si>
  <si>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</si>
  <si>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</si>
  <si>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</si>
  <si>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</si>
  <si>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</si>
  <si>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</si>
  <si>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</si>
  <si>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</si>
  <si>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</si>
  <si>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</si>
  <si>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</si>
  <si>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</si>
  <si>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</si>
  <si>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</si>
  <si>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</si>
  <si>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</si>
  <si>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</si>
  <si>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</si>
  <si>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</si>
  <si>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</si>
  <si>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</si>
  <si>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</si>
  <si>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</si>
  <si>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</si>
  <si>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</si>
  <si>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</si>
  <si>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</si>
  <si>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</si>
  <si>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</si>
  <si>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</si>
  <si>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</si>
  <si>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</si>
  <si>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</si>
  <si>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</si>
  <si>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</si>
  <si>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</si>
  <si>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</si>
  <si>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</si>
  <si>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</si>
  <si>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</si>
  <si>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</si>
  <si>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</si>
  <si>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</si>
  <si>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</si>
  <si>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</si>
  <si>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</si>
  <si>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</si>
  <si>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</si>
  <si>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</si>
  <si>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</si>
  <si>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</si>
  <si>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</si>
  <si>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</si>
  <si>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</si>
  <si>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</si>
  <si>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</si>
  <si>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</si>
  <si>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</si>
  <si>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</si>
  <si>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</si>
  <si>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</si>
  <si>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</si>
  <si>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</si>
  <si>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</si>
  <si>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</si>
  <si>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</si>
  <si>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</si>
  <si>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</si>
  <si>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</si>
  <si>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</si>
  <si>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</si>
  <si>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</si>
  <si>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</si>
  <si>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</si>
  <si>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</si>
  <si>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</si>
  <si>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</si>
  <si>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</si>
  <si>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</si>
  <si>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</si>
  <si>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</si>
  <si>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</si>
  <si>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</si>
  <si>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</si>
  <si>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</si>
  <si>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</si>
  <si>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</si>
  <si>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</si>
  <si>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</si>
  <si>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</si>
  <si>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</si>
  <si>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</si>
  <si>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</si>
  <si>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</si>
  <si>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</si>
  <si>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</si>
  <si>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</si>
  <si>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</si>
  <si>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</si>
  <si>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</si>
  <si>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</si>
  <si>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</si>
  <si>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</si>
  <si>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</si>
  <si>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</si>
  <si>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</si>
  <si>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</si>
  <si>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</si>
  <si>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</si>
  <si>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</si>
  <si>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</si>
  <si>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</si>
  <si>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</si>
  <si>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</si>
  <si>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</si>
  <si>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</si>
  <si>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</si>
  <si>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</si>
  <si>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</si>
  <si>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</si>
  <si>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</si>
  <si>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</si>
  <si>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</si>
  <si>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</si>
  <si>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</si>
  <si>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</si>
  <si>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</si>
  <si>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</si>
  <si>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</si>
  <si>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</si>
  <si>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</si>
  <si>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</si>
  <si>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</si>
  <si>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</si>
  <si>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</si>
  <si>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</si>
  <si>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</si>
  <si>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</si>
  <si>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</si>
  <si>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</si>
  <si>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</si>
  <si>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</si>
  <si>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</si>
  <si>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</si>
  <si>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</si>
  <si>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</si>
  <si>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</si>
  <si>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</si>
  <si>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</si>
  <si>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</si>
  <si>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</si>
  <si>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</si>
  <si>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</si>
  <si>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</si>
  <si>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</si>
  <si>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</si>
  <si>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</si>
  <si>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</si>
  <si>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</si>
  <si>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</si>
  <si>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</si>
  <si>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</si>
  <si>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</si>
  <si>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</si>
  <si>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</si>
  <si>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</si>
  <si>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</si>
  <si>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</si>
  <si>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</si>
  <si>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</si>
  <si>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</si>
  <si>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</si>
  <si>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</si>
  <si>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</si>
  <si>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</si>
  <si>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</si>
  <si>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</si>
  <si>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</si>
  <si>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</si>
  <si>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</si>
  <si>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</si>
  <si>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</si>
  <si>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</si>
  <si>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</si>
  <si>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</si>
  <si>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</si>
  <si>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</si>
  <si>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</si>
  <si>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</si>
  <si>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</si>
  <si>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</si>
  <si>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</si>
  <si>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</si>
  <si>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</si>
  <si>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</si>
  <si>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</si>
  <si>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</si>
  <si>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</si>
  <si>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</si>
  <si>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</si>
  <si>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</si>
  <si>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</si>
  <si>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</si>
  <si>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</si>
  <si>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</si>
  <si>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</si>
  <si>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</si>
  <si>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</si>
  <si>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</si>
  <si>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</si>
  <si>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</si>
  <si>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</si>
  <si>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</si>
  <si>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</si>
  <si>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</si>
  <si>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</si>
  <si>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</si>
  <si>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</si>
  <si>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</si>
  <si>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</si>
  <si>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</si>
  <si>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</si>
  <si>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</si>
  <si>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</si>
  <si>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</si>
  <si>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</si>
  <si>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</si>
  <si>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</si>
  <si>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</si>
  <si>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</si>
  <si>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</si>
  <si>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</si>
  <si>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</si>
  <si>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</si>
  <si>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</si>
  <si>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</si>
  <si>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</si>
  <si>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</si>
  <si>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</si>
  <si>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</si>
  <si>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</si>
  <si>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</si>
  <si>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</si>
  <si>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</si>
  <si>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</si>
  <si>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</si>
  <si>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</si>
  <si>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</si>
  <si>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</si>
  <si>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</si>
  <si>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</si>
  <si>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</si>
  <si>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</si>
  <si>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</si>
  <si>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</si>
  <si>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</si>
  <si>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</si>
  <si>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</si>
  <si>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</si>
  <si>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</si>
  <si>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</si>
  <si>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</si>
  <si>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</si>
  <si>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</si>
  <si>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</si>
  <si>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</si>
  <si>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</si>
  <si>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</si>
  <si>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</si>
  <si>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</si>
  <si>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</si>
  <si>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</si>
  <si>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</si>
  <si>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</si>
  <si>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</si>
  <si>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</si>
  <si>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</si>
  <si>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</si>
  <si>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</si>
  <si>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</si>
  <si>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</si>
  <si>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</si>
  <si>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</si>
  <si>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</si>
  <si>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</si>
  <si>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</si>
  <si>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</si>
  <si>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</si>
  <si>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</si>
  <si>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</si>
  <si>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</si>
  <si>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</si>
  <si>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</si>
  <si>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</si>
  <si>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</si>
  <si>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</si>
  <si>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</si>
  <si>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</si>
  <si>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</si>
  <si>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</si>
  <si>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</si>
  <si>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</si>
  <si>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</si>
  <si>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</si>
  <si>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</si>
  <si>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</si>
  <si>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</si>
  <si>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</si>
  <si>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</si>
  <si>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</si>
  <si>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</si>
  <si>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</si>
  <si>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</si>
  <si>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</si>
  <si>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</si>
  <si>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</si>
  <si>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</si>
  <si>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</si>
  <si>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</si>
  <si>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</si>
  <si>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</si>
  <si>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</si>
  <si>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</si>
  <si>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</si>
  <si>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</si>
  <si>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</si>
  <si>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</si>
  <si>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</si>
  <si>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</si>
  <si>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</si>
  <si>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</si>
  <si>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</si>
  <si>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</si>
  <si>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</si>
  <si>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</si>
  <si>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</si>
  <si>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</si>
  <si>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</si>
  <si>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</si>
  <si>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</si>
  <si>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</si>
  <si>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</si>
  <si>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</si>
  <si>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</si>
  <si>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</si>
  <si>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</si>
  <si>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</si>
  <si>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</si>
  <si>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</si>
  <si>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</si>
  <si>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</si>
  <si>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</si>
  <si>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</si>
  <si>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</si>
  <si>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</si>
  <si>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</si>
  <si>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</si>
  <si>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</si>
  <si>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</si>
  <si>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</si>
  <si>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</si>
  <si>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</si>
  <si>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</si>
  <si>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</si>
  <si>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</si>
  <si>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</si>
  <si>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</si>
  <si>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</si>
  <si>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</si>
  <si>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</si>
  <si>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</si>
  <si>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</si>
  <si>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</si>
  <si>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</si>
  <si>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</si>
  <si>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</si>
  <si>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</si>
  <si>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</si>
  <si>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</si>
  <si>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</si>
  <si>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</si>
  <si>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</si>
  <si>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</si>
  <si>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</si>
  <si>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</si>
  <si>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</si>
  <si>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</si>
  <si>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</si>
  <si>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</si>
  <si>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</si>
  <si>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</si>
  <si>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</si>
  <si>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</si>
  <si>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</si>
  <si>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</si>
  <si>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</si>
  <si>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</si>
  <si>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</si>
  <si>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</si>
  <si>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</si>
  <si>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</si>
  <si>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</si>
  <si>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</si>
  <si>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</si>
  <si>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</si>
  <si>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</si>
  <si>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</si>
  <si>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</si>
  <si>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</si>
  <si>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</si>
  <si>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</si>
  <si>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</si>
  <si>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</si>
  <si>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</si>
  <si>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</si>
  <si>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</si>
  <si>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</si>
  <si>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</si>
  <si>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</si>
  <si>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</si>
  <si>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</si>
  <si>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</si>
  <si>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</si>
  <si>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</si>
  <si>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</si>
  <si>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</si>
  <si>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</si>
  <si>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</si>
  <si>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</si>
  <si>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</si>
  <si>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</si>
  <si>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</si>
  <si>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</si>
  <si>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</si>
  <si>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</si>
  <si>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</si>
  <si>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</si>
  <si>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</si>
  <si>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</si>
  <si>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</si>
  <si>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</si>
  <si>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</si>
  <si>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</si>
  <si>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</si>
  <si>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</si>
  <si>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</si>
  <si>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</si>
  <si>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</si>
  <si>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</si>
  <si>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</si>
  <si>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</si>
  <si>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</si>
  <si>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</si>
  <si>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</si>
  <si>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</si>
  <si>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</si>
  <si>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</si>
  <si>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</si>
  <si>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</si>
  <si>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</si>
  <si>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</si>
  <si>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</si>
  <si>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</si>
  <si>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</si>
  <si>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</si>
  <si>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</si>
  <si>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</si>
  <si>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</si>
  <si>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</si>
  <si>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</si>
  <si>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</si>
  <si>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</si>
  <si>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</si>
  <si>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</si>
  <si>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</si>
  <si>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</si>
  <si>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</si>
  <si>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</si>
  <si>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</si>
  <si>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</si>
  <si>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</si>
  <si>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</si>
  <si>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</si>
  <si>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</si>
  <si>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</si>
  <si>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</si>
  <si>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</si>
  <si>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</si>
  <si>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</si>
  <si>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</si>
  <si>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</si>
  <si>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</si>
  <si>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</si>
  <si>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</si>
  <si>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</si>
  <si>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</si>
  <si>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</si>
  <si>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</si>
  <si>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</si>
  <si>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</si>
  <si>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</si>
  <si>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</si>
  <si>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</si>
  <si>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</si>
  <si>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</si>
  <si>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</si>
  <si>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</si>
  <si>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</si>
  <si>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</si>
  <si>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</si>
  <si>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</si>
  <si>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</si>
  <si>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</si>
  <si>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</si>
  <si>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</si>
  <si>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</si>
  <si>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</si>
  <si>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</si>
  <si>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</si>
  <si>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</si>
  <si>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</si>
  <si>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</si>
  <si>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</si>
  <si>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</si>
  <si>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</si>
  <si>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</si>
  <si>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</si>
  <si>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</si>
  <si>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</si>
  <si>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</si>
  <si>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</si>
  <si>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</si>
  <si>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</si>
  <si>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</si>
  <si>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</si>
  <si>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</si>
  <si>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</si>
  <si>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</si>
  <si>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</si>
  <si>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</si>
  <si>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</si>
  <si>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</si>
  <si>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</si>
  <si>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</si>
  <si>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</si>
  <si>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</si>
  <si>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</si>
  <si>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</si>
  <si>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</si>
  <si>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</si>
  <si>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</si>
  <si>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</si>
  <si>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</si>
  <si>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</si>
  <si>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</si>
  <si>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</si>
  <si>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</si>
  <si>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</si>
  <si>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</si>
  <si>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</si>
  <si>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</si>
  <si>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</si>
  <si>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</si>
  <si>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</si>
  <si>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</si>
  <si>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</si>
  <si>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</si>
  <si>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</si>
  <si>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</si>
  <si>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</si>
  <si>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</si>
  <si>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</si>
  <si>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</si>
  <si>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</si>
  <si>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</si>
  <si>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</si>
  <si>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</si>
  <si>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</si>
  <si>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</si>
  <si>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</si>
  <si>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</si>
  <si>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</si>
  <si>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</si>
  <si>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</si>
  <si>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</si>
  <si>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</si>
  <si>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</si>
  <si>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</si>
  <si>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</si>
  <si>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</si>
  <si>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</si>
  <si>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</si>
  <si>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</si>
  <si>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</si>
  <si>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</si>
  <si>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</si>
  <si>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</si>
  <si>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</si>
  <si>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</si>
  <si>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</si>
  <si>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</si>
  <si>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</si>
  <si>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</si>
  <si>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</si>
  <si>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</si>
  <si>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</si>
  <si>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</si>
  <si>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</si>
  <si>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</si>
  <si>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</si>
  <si>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</si>
  <si>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</si>
  <si>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</si>
  <si>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</si>
  <si>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</si>
  <si>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</si>
  <si>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</si>
  <si>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</si>
  <si>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</si>
  <si>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</si>
  <si>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</si>
  <si>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</si>
  <si>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</si>
  <si>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</si>
  <si>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</si>
  <si>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</si>
  <si>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</si>
  <si>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</si>
  <si>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</si>
  <si>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</si>
  <si>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</si>
  <si>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</si>
  <si>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</si>
  <si>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</si>
  <si>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</si>
  <si>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</si>
  <si>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</si>
  <si>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</si>
  <si>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</si>
  <si>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</si>
  <si>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</si>
  <si>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</si>
  <si>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</si>
  <si>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</si>
  <si>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</si>
  <si>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</si>
  <si>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</si>
  <si>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</si>
  <si>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</si>
  <si>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</si>
  <si>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</si>
  <si>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</si>
  <si>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</si>
  <si>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</si>
  <si>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</si>
  <si>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</si>
  <si>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</si>
  <si>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</si>
  <si>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</si>
  <si>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</si>
  <si>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</si>
  <si>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</si>
  <si>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</si>
  <si>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</si>
  <si>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</si>
  <si>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</si>
  <si>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</si>
  <si>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</si>
  <si>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</si>
  <si>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</si>
  <si>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</si>
  <si>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</si>
  <si>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</si>
  <si>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</si>
  <si>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</si>
  <si>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</si>
  <si>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</si>
  <si>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</si>
  <si>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</si>
  <si>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</si>
  <si>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</si>
  <si>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</si>
  <si>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</si>
  <si>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</si>
  <si>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</si>
  <si>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</si>
  <si>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</si>
  <si>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</si>
  <si>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</si>
  <si>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</si>
  <si>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</si>
  <si>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</si>
  <si>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</si>
  <si>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</si>
  <si>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</si>
  <si>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</si>
  <si>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</si>
  <si>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</si>
  <si>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</si>
  <si>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</si>
  <si>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</si>
  <si>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</si>
  <si>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</si>
  <si>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</si>
  <si>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</si>
  <si>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</si>
  <si>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</si>
  <si>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</si>
  <si>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</si>
  <si>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</si>
  <si>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</si>
  <si>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</si>
  <si>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</si>
  <si>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</si>
  <si>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</si>
  <si>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</si>
  <si>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</si>
  <si>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</si>
  <si>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</si>
  <si>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</si>
  <si>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</si>
  <si>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</si>
  <si>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</si>
  <si>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</si>
  <si>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</si>
  <si>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</si>
  <si>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</si>
  <si>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</si>
  <si>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</si>
  <si>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</si>
  <si>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</si>
  <si>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</si>
  <si>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</si>
  <si>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</si>
  <si>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</si>
  <si>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</si>
  <si>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</si>
  <si>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</si>
  <si>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</si>
  <si>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</si>
  <si>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</si>
  <si>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</si>
  <si>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</si>
  <si>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</si>
  <si>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</si>
  <si>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</si>
  <si>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</si>
  <si>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</si>
  <si>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</si>
  <si>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</si>
  <si>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</si>
  <si>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</si>
  <si>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</si>
  <si>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</si>
  <si>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</si>
  <si>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</si>
  <si>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</si>
  <si>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</si>
  <si>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</si>
  <si>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</si>
  <si>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</si>
  <si>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</si>
  <si>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</si>
  <si>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</si>
  <si>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</si>
  <si>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</si>
  <si>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</si>
  <si>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</si>
  <si>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</si>
  <si>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</si>
  <si>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</si>
  <si>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</si>
  <si>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</si>
  <si>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</si>
  <si>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</si>
  <si>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</si>
  <si>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</si>
  <si>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</si>
  <si>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</si>
  <si>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</si>
  <si>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</si>
  <si>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</si>
  <si>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</si>
  <si>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</si>
  <si>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</si>
  <si>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</si>
  <si>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</si>
  <si>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</si>
  <si>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</si>
  <si>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</si>
  <si>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</si>
  <si>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</si>
  <si>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</si>
  <si>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</si>
  <si>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</si>
  <si>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</si>
  <si>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</si>
  <si>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</si>
  <si>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</si>
  <si>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</si>
  <si>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</si>
  <si>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</si>
  <si>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</si>
  <si>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</si>
  <si>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</si>
  <si>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</si>
  <si>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</si>
  <si>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</si>
  <si>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</si>
  <si>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</si>
  <si>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</si>
  <si>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</si>
  <si>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</si>
  <si>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</si>
  <si>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</si>
  <si>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</si>
  <si>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</si>
  <si>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</si>
  <si>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</si>
  <si>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</si>
  <si>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</si>
  <si>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</si>
  <si>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</si>
  <si>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</si>
  <si>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</si>
  <si>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</si>
  <si>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</si>
  <si>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</si>
  <si>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</si>
  <si>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</si>
  <si>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</si>
  <si>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</si>
  <si>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</si>
  <si>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</si>
  <si>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</si>
  <si>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</si>
  <si>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</si>
  <si>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</si>
  <si>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</si>
  <si>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</si>
  <si>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</si>
  <si>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</si>
  <si>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</si>
  <si>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</si>
  <si>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</si>
  <si>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</si>
  <si>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</si>
  <si>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</si>
  <si>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</si>
  <si>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</si>
  <si>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</si>
  <si>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</si>
  <si>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</si>
  <si>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</si>
  <si>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</si>
  <si>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</si>
  <si>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</si>
  <si>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</si>
  <si>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</si>
  <si>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</si>
  <si>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</si>
  <si>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</si>
  <si>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</si>
  <si>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</si>
  <si>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</si>
  <si>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</si>
  <si>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</si>
  <si>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</si>
  <si>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</si>
  <si>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</si>
  <si>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</si>
  <si>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</si>
  <si>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</si>
  <si>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</si>
  <si>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</si>
  <si>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</si>
  <si>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</si>
  <si>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</si>
  <si>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</si>
  <si>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</si>
  <si>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</si>
  <si>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</si>
  <si>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</si>
  <si>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</si>
  <si>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</si>
  <si>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</si>
  <si>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</si>
  <si>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</si>
  <si>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</si>
  <si>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</si>
  <si>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</si>
  <si>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</si>
  <si>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</si>
  <si>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</si>
  <si>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</si>
  <si>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</si>
  <si>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</si>
  <si>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</si>
  <si>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</si>
  <si>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</si>
  <si>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</si>
  <si>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</si>
  <si>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</si>
  <si>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</si>
  <si>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</si>
  <si>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</si>
  <si>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</si>
  <si>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</si>
  <si>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</si>
  <si>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</si>
  <si>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</si>
  <si>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</si>
  <si>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</si>
  <si>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</si>
  <si>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</si>
  <si>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</si>
  <si>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</si>
  <si>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</si>
  <si>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</si>
  <si>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</si>
  <si>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</si>
  <si>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</si>
  <si>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</si>
  <si>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</si>
  <si>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</si>
  <si>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</si>
  <si>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</si>
  <si>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</si>
  <si>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</si>
  <si>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</si>
  <si>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</si>
  <si>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</si>
  <si>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</si>
  <si>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</si>
  <si>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</si>
  <si>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</si>
  <si>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</si>
  <si>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</si>
  <si>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</si>
  <si>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</si>
  <si>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</si>
  <si>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</si>
  <si>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</si>
  <si>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</si>
  <si>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</si>
  <si>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</si>
  <si>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</si>
  <si>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</si>
  <si>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</si>
  <si>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</si>
  <si>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</si>
  <si>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</si>
  <si>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</si>
  <si>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</si>
  <si>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</si>
  <si>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</si>
  <si>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</si>
  <si>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</si>
  <si>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</si>
  <si>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</si>
  <si>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</si>
  <si>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</si>
  <si>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</si>
  <si>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</si>
  <si>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</si>
  <si>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</si>
  <si>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</si>
  <si>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</si>
  <si>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</si>
  <si>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</si>
  <si>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</si>
  <si>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</si>
  <si>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</si>
  <si>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</si>
  <si>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</si>
  <si>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</si>
  <si>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</si>
  <si>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</si>
  <si>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</si>
  <si>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</si>
  <si>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</si>
  <si>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</si>
  <si>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</si>
  <si>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</si>
  <si>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</si>
  <si>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</si>
  <si>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</si>
  <si>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</si>
  <si>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</si>
  <si>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</si>
  <si>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</si>
  <si>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</si>
  <si>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</si>
  <si>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</si>
  <si>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</si>
  <si>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</si>
  <si>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</si>
  <si>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</si>
  <si>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</si>
  <si>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</si>
  <si>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</si>
  <si>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</si>
  <si>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</si>
  <si>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</si>
  <si>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</si>
  <si>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</si>
  <si>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</si>
  <si>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</si>
  <si>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</si>
  <si>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</si>
  <si>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</si>
  <si>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</si>
  <si>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</si>
  <si>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</si>
  <si>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</si>
  <si>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</si>
  <si>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</si>
  <si>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</si>
  <si>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</si>
  <si>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</si>
  <si>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</si>
  <si>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</si>
  <si>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</si>
  <si>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</si>
  <si>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</si>
  <si>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</si>
  <si>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</si>
  <si>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</si>
  <si>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</si>
  <si>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</si>
  <si>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</si>
  <si>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</si>
  <si>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</si>
  <si>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</si>
  <si>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</si>
  <si>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</si>
  <si>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</si>
  <si>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</si>
  <si>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</si>
  <si>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</si>
  <si>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</si>
  <si>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</si>
  <si>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</si>
  <si>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</si>
  <si>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</si>
  <si>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</si>
  <si>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</si>
  <si>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</si>
  <si>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</si>
  <si>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</si>
  <si>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</si>
  <si>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</si>
  <si>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</si>
  <si>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</si>
  <si>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</si>
  <si>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</si>
  <si>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</si>
  <si>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</si>
  <si>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</si>
  <si>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</si>
  <si>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</si>
  <si>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</si>
  <si>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</si>
  <si>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</si>
  <si>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</si>
  <si>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</si>
  <si>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</si>
  <si>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</si>
  <si>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</si>
  <si>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</si>
  <si>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</si>
  <si>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</si>
  <si>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</si>
  <si>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</si>
  <si>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</si>
  <si>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</si>
  <si>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</si>
  <si>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</si>
  <si>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</si>
  <si>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</si>
  <si>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</si>
  <si>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</si>
  <si>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</si>
  <si>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</si>
  <si>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</si>
  <si>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</si>
  <si>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</si>
  <si>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</si>
  <si>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</si>
  <si>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</si>
  <si>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</si>
  <si>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</si>
  <si>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</si>
  <si>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</si>
  <si>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</si>
  <si>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</si>
  <si>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</si>
  <si>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</si>
  <si>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</si>
  <si>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</si>
  <si>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</si>
  <si>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</si>
  <si>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</si>
  <si>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</si>
  <si>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</si>
  <si>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</si>
  <si>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</si>
  <si>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</si>
  <si>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</si>
  <si>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</si>
  <si>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</si>
  <si>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</si>
  <si>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</si>
  <si>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</si>
  <si>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</si>
  <si>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</si>
  <si>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</si>
  <si>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</si>
  <si>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</si>
  <si>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</si>
  <si>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</si>
  <si>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</si>
  <si>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</si>
  <si>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</si>
  <si>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</si>
  <si>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</si>
  <si>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</si>
  <si>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</si>
  <si>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</si>
  <si>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</si>
  <si>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</si>
  <si>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</si>
  <si>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</si>
  <si>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</si>
  <si>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</si>
  <si>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</si>
  <si>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</si>
  <si>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</si>
  <si>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</si>
  <si>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</si>
  <si>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</si>
  <si>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</si>
  <si>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</si>
  <si>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</si>
  <si>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</si>
  <si>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</si>
  <si>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</si>
  <si>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</si>
  <si>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</si>
  <si>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</si>
  <si>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</si>
  <si>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</si>
  <si>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</si>
  <si>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</si>
  <si>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</si>
  <si>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</si>
  <si>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</si>
  <si>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</si>
  <si>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</si>
  <si>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</si>
  <si>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</si>
  <si>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</si>
  <si>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</si>
  <si>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</si>
  <si>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</si>
  <si>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</si>
  <si>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</si>
  <si>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</si>
  <si>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</si>
  <si>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</si>
  <si>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</si>
  <si>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</si>
  <si>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</si>
  <si>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</si>
  <si>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</si>
  <si>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</si>
  <si>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</si>
  <si>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</si>
  <si>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</si>
  <si>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</si>
  <si>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</si>
  <si>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</si>
  <si>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</si>
  <si>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</si>
  <si>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</si>
  <si>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</si>
  <si>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</si>
  <si>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</si>
  <si>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</si>
  <si>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</si>
  <si>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</si>
  <si>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</si>
  <si>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</si>
  <si>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</si>
  <si>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</si>
  <si>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</si>
  <si>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</si>
  <si>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</si>
  <si>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</si>
  <si>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</si>
  <si>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</si>
  <si>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</si>
  <si>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</si>
  <si>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</si>
  <si>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</si>
  <si>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</si>
  <si>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</si>
  <si>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</si>
  <si>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</si>
  <si>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</si>
  <si>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</si>
  <si>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</si>
  <si>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</si>
  <si>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</si>
  <si>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</si>
  <si>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</si>
  <si>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</si>
  <si>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</si>
  <si>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</si>
  <si>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</si>
  <si>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</si>
  <si>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</si>
  <si>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</si>
  <si>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</si>
  <si>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</si>
  <si>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</si>
  <si>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</si>
  <si>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</si>
  <si>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</si>
  <si>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</si>
  <si>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</si>
  <si>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</si>
  <si>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</si>
  <si>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</si>
  <si>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</si>
  <si>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</si>
  <si>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</si>
  <si>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</si>
  <si>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</si>
  <si>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</si>
  <si>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</si>
  <si>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</si>
  <si>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</si>
  <si>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</si>
  <si>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</si>
  <si>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</si>
  <si>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</si>
  <si>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</si>
  <si>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</si>
  <si>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</si>
  <si>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</si>
  <si>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</si>
  <si>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</si>
  <si>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</si>
  <si>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</si>
  <si>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</si>
  <si>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</si>
  <si>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</si>
  <si>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</si>
  <si>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</si>
  <si>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</si>
  <si>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</si>
  <si>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</si>
  <si>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</si>
  <si>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</si>
  <si>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</si>
  <si>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</si>
  <si>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</si>
  <si>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</si>
  <si>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</si>
  <si>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</si>
  <si>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</si>
  <si>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</si>
  <si>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</si>
  <si>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</si>
  <si>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</si>
  <si>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</si>
  <si>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</si>
  <si>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</si>
  <si>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</si>
  <si>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</si>
  <si>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</si>
  <si>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</si>
  <si>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</si>
  <si>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</si>
  <si>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</si>
  <si>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</si>
  <si>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</si>
  <si>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</si>
  <si>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</si>
  <si>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</si>
  <si>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</si>
  <si>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</si>
  <si>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</si>
  <si>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</si>
  <si>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</si>
  <si>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</si>
  <si>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</si>
  <si>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</si>
  <si>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</si>
  <si>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</si>
  <si>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</si>
  <si>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</si>
  <si>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</si>
  <si>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</si>
  <si>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</si>
  <si>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</si>
  <si>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</si>
  <si>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</si>
  <si>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</si>
  <si>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</si>
  <si>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</si>
  <si>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</si>
  <si>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</si>
  <si>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</si>
  <si>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</si>
  <si>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</si>
  <si>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</si>
  <si>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</si>
  <si>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</si>
  <si>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</si>
  <si>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</si>
  <si>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</si>
  <si>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</si>
  <si>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</si>
  <si>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</si>
  <si>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</si>
  <si>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</si>
  <si>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</si>
  <si>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</si>
  <si>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</si>
  <si>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</si>
  <si>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</si>
  <si>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</si>
  <si>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</si>
  <si>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</si>
  <si>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</si>
  <si>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</si>
  <si>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</si>
  <si>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</si>
  <si>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</si>
  <si>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</si>
  <si>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</si>
  <si>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</si>
  <si>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</si>
  <si>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</si>
  <si>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</si>
  <si>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</si>
  <si>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</si>
  <si>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</si>
  <si>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</si>
  <si>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</si>
  <si>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</si>
  <si>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</si>
  <si>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</si>
  <si>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</si>
  <si>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</si>
  <si>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</si>
  <si>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</si>
  <si>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</si>
  <si>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</si>
  <si>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</si>
  <si>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</si>
  <si>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</si>
  <si>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</si>
  <si>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</si>
  <si>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</si>
  <si>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</si>
  <si>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</si>
  <si>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</si>
  <si>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</si>
  <si>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</si>
  <si>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</si>
  <si>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</si>
  <si>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</si>
  <si>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</si>
  <si>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</si>
  <si>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</si>
  <si>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</si>
  <si>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</si>
  <si>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</si>
  <si>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</si>
  <si>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</si>
  <si>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</si>
  <si>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</si>
  <si>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</si>
  <si>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</si>
  <si>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</si>
  <si>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</si>
  <si>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</si>
  <si>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</si>
  <si>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</si>
  <si>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</si>
  <si>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</si>
  <si>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</si>
  <si>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</si>
  <si>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</si>
  <si>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</si>
  <si>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</si>
  <si>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</si>
  <si>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</si>
  <si>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</si>
  <si>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</si>
  <si>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</si>
  <si>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</si>
  <si>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</si>
  <si>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</si>
  <si>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</si>
  <si>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</si>
  <si>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</si>
  <si>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</si>
  <si>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</si>
  <si>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</si>
  <si>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</si>
  <si>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</si>
  <si>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</si>
  <si>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</si>
  <si>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</si>
  <si>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</si>
  <si>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</si>
  <si>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</si>
  <si>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</si>
  <si>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</si>
  <si>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</si>
  <si>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</si>
  <si>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</si>
  <si>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</si>
  <si>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</si>
  <si>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</si>
  <si>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</si>
  <si>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</si>
  <si>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</si>
  <si>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</si>
  <si>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</si>
  <si>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</si>
  <si>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</si>
  <si>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</si>
  <si>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</si>
  <si>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</si>
  <si>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</si>
  <si>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</si>
  <si>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</si>
  <si>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</si>
  <si>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</si>
  <si>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</si>
  <si>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</si>
  <si>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</si>
  <si>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</si>
  <si>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</si>
  <si>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</si>
  <si>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</si>
  <si>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</si>
  <si>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</si>
  <si>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</si>
  <si>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</si>
  <si>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</si>
  <si>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</si>
  <si>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</si>
  <si>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</si>
  <si>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</si>
  <si>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</si>
  <si>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</si>
  <si>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</si>
  <si>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</si>
  <si>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</si>
  <si>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</si>
  <si>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</si>
  <si>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</si>
  <si>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</si>
  <si>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</si>
  <si>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</si>
  <si>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</si>
  <si>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</si>
  <si>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</si>
  <si>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</si>
  <si>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</si>
  <si>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</si>
  <si>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</si>
  <si>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</si>
  <si>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</si>
  <si>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</si>
  <si>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</si>
  <si>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</si>
  <si>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</si>
  <si>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</si>
  <si>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</si>
  <si>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</si>
  <si>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</si>
  <si>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</si>
  <si>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</si>
  <si>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</si>
  <si>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</si>
  <si>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</si>
  <si>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</si>
  <si>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</si>
  <si>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</si>
  <si>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</si>
  <si>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</si>
  <si>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</si>
  <si>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</si>
  <si>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</si>
  <si>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</si>
  <si>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</si>
  <si>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</si>
  <si>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</si>
  <si>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</si>
  <si>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</si>
  <si>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</si>
  <si>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</si>
  <si>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</si>
  <si>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</si>
  <si>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</si>
  <si>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</si>
  <si>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</si>
  <si>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</si>
  <si>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</si>
  <si>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</si>
  <si>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</si>
  <si>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</si>
  <si>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</si>
  <si>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</si>
  <si>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</si>
  <si>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</si>
  <si>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</si>
  <si>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</si>
  <si>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</si>
  <si>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</si>
  <si>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</si>
  <si>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</si>
  <si>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</si>
  <si>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</si>
  <si>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</si>
  <si>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</si>
  <si>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</si>
  <si>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</si>
  <si>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</si>
  <si>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</si>
  <si>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</si>
  <si>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</si>
  <si>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</si>
  <si>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</si>
  <si>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</si>
  <si>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</si>
  <si>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</si>
  <si>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</si>
  <si>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</si>
  <si>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</si>
  <si>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</si>
  <si>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</si>
  <si>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</si>
  <si>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</si>
  <si>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</si>
  <si>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</si>
  <si>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</si>
  <si>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</si>
  <si>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</si>
  <si>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</si>
  <si>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</si>
  <si>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</si>
  <si>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</si>
  <si>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</si>
  <si>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</si>
  <si>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</si>
  <si>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</si>
  <si>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</si>
  <si>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</si>
  <si>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</si>
  <si>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</si>
  <si>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</si>
  <si>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</si>
  <si>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</si>
  <si>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</si>
  <si>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</si>
  <si>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</si>
  <si>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</si>
  <si>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</si>
  <si>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</si>
  <si>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</si>
  <si>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</si>
  <si>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</si>
  <si>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</si>
  <si>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</si>
  <si>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</si>
  <si>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</si>
  <si>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</si>
  <si>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</si>
  <si>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</si>
  <si>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</si>
  <si>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</si>
  <si>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</si>
  <si>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</si>
  <si>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</si>
  <si>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</si>
  <si>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</si>
  <si>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</si>
  <si>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</si>
  <si>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</si>
  <si>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</si>
  <si>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</si>
  <si>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</si>
  <si>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</si>
  <si>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</si>
  <si>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</si>
  <si>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</si>
  <si>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</si>
  <si>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</si>
  <si>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</si>
  <si>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</si>
  <si>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</si>
  <si>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</si>
  <si>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</si>
  <si>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</si>
  <si>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</si>
  <si>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</si>
  <si>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</si>
  <si>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</si>
  <si>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</si>
  <si>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</si>
  <si>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</si>
  <si>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</si>
  <si>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</si>
  <si>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</si>
  <si>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</si>
  <si>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</si>
  <si>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</si>
  <si>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</si>
  <si>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</si>
  <si>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</si>
  <si>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</si>
  <si>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</si>
  <si>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</si>
  <si>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</si>
  <si>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</si>
  <si>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</si>
  <si>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</si>
  <si>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</si>
  <si>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</si>
  <si>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</si>
  <si>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</si>
  <si>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</si>
  <si>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</si>
  <si>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</si>
  <si>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</si>
  <si>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</si>
  <si>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</si>
  <si>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</si>
  <si>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</si>
  <si>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</si>
  <si>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</si>
  <si>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</si>
  <si>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</si>
  <si>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</si>
  <si>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</si>
  <si>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</si>
  <si>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</si>
  <si>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</si>
  <si>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</si>
  <si>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</si>
  <si>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</si>
  <si>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</si>
  <si>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</si>
  <si>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</si>
  <si>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</si>
  <si>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</si>
  <si>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</si>
  <si>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</si>
  <si>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</si>
  <si>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</si>
  <si>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</si>
  <si>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</si>
  <si>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</si>
  <si>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</si>
  <si>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</si>
  <si>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</si>
  <si>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</si>
  <si>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</si>
  <si>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</si>
  <si>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</si>
  <si>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</si>
  <si>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</si>
  <si>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</si>
  <si>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</si>
  <si>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</si>
  <si>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</si>
  <si>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</si>
  <si>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</si>
  <si>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</si>
  <si>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</si>
  <si>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</si>
  <si>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</si>
  <si>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</si>
  <si>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</si>
  <si>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</si>
  <si>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</si>
  <si>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</si>
  <si>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</si>
  <si>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</si>
  <si>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</si>
  <si>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</si>
  <si>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</si>
  <si>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</si>
  <si>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</si>
  <si>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</si>
  <si>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</si>
  <si>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</si>
  <si>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</si>
  <si>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</si>
  <si>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</si>
  <si>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</si>
  <si>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</si>
  <si>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</si>
  <si>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</si>
  <si>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</si>
  <si>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</si>
  <si>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</si>
  <si>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</si>
  <si>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</si>
  <si>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</si>
  <si>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</si>
  <si>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</si>
  <si>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</si>
  <si>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</si>
  <si>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</si>
  <si>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</si>
  <si>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</si>
  <si>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</si>
  <si>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</si>
  <si>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</si>
  <si>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</si>
  <si>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</si>
  <si>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</si>
  <si>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</si>
  <si>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</si>
  <si>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</si>
  <si>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</si>
  <si>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</si>
  <si>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</si>
  <si>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</si>
  <si>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</si>
  <si>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</si>
  <si>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</si>
  <si>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</si>
  <si>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</si>
  <si>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</si>
  <si>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</si>
  <si>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</si>
  <si>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</si>
  <si>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</si>
  <si>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</si>
  <si>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</si>
  <si>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</si>
  <si>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</si>
  <si>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</si>
  <si>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</si>
  <si>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</si>
  <si>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</si>
  <si>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</si>
  <si>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</si>
  <si>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</si>
  <si>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</si>
  <si>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</si>
  <si>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</si>
  <si>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</si>
  <si>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</si>
  <si>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</si>
  <si>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</si>
  <si>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</si>
  <si>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</si>
  <si>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</si>
  <si>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</si>
  <si>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</si>
  <si>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</si>
  <si>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</si>
  <si>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</si>
  <si>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</si>
  <si>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</si>
  <si>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</si>
  <si>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</si>
  <si>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</si>
  <si>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</si>
  <si>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</si>
  <si>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</si>
  <si>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</si>
  <si>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</si>
  <si>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</si>
  <si>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</si>
  <si>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</si>
  <si>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</si>
  <si>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</si>
  <si>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</si>
  <si>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</si>
  <si>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</si>
  <si>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</si>
  <si>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</si>
  <si>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</si>
  <si>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</si>
  <si>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</si>
  <si>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</si>
  <si>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</si>
  <si>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</si>
  <si>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</si>
  <si>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</si>
  <si>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</si>
  <si>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</si>
  <si>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</si>
  <si>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</si>
  <si>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</si>
  <si>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</si>
  <si>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</si>
  <si>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</si>
  <si>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</si>
  <si>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</si>
  <si>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</si>
  <si>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</si>
  <si>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</si>
  <si>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</si>
  <si>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</si>
  <si>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</si>
  <si>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</si>
  <si>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</si>
  <si>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</si>
  <si>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</si>
  <si>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</si>
  <si>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</si>
  <si>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</si>
  <si>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</si>
  <si>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</si>
  <si>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</si>
  <si>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</si>
  <si>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</si>
  <si>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</si>
  <si>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</si>
  <si>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</si>
  <si>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</si>
  <si>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</si>
  <si>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</si>
  <si>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</si>
  <si>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</si>
  <si>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</si>
  <si>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</si>
  <si>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</si>
  <si>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</si>
  <si>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</si>
  <si>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</si>
  <si>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</si>
  <si>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</si>
  <si>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</si>
  <si>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</si>
  <si>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</si>
  <si>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</si>
  <si>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</si>
  <si>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</si>
  <si>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</si>
  <si>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</si>
  <si>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</si>
  <si>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</si>
  <si>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</si>
  <si>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</si>
  <si>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</si>
  <si>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</si>
  <si>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</si>
  <si>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</si>
  <si>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</si>
  <si>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</si>
  <si>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</si>
  <si>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</si>
  <si>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</si>
  <si>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</si>
  <si>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</si>
  <si>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</si>
  <si>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</si>
  <si>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</si>
  <si>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</si>
  <si>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</si>
  <si>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</si>
  <si>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</si>
  <si>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</si>
  <si>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</si>
  <si>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</si>
  <si>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</si>
  <si>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</si>
  <si>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</si>
  <si>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</si>
  <si>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</si>
  <si>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</si>
  <si>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</si>
  <si>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</si>
  <si>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</si>
  <si>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</si>
  <si>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</si>
  <si>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</si>
  <si>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</si>
  <si>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</si>
  <si>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</si>
  <si>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</si>
  <si>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</si>
  <si>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</si>
  <si>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</si>
  <si>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</si>
  <si>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</si>
  <si>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</si>
  <si>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</si>
  <si>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</si>
  <si>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</si>
  <si>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</si>
  <si>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</si>
  <si>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</si>
  <si>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</si>
  <si>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</si>
  <si>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</si>
  <si>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</si>
  <si>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</si>
  <si>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</si>
  <si>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</si>
  <si>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</si>
  <si>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</si>
  <si>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</si>
  <si>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</si>
  <si>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</si>
  <si>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</si>
  <si>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</si>
  <si>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</si>
  <si>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</si>
  <si>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</si>
  <si>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</si>
  <si>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</si>
  <si>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</si>
  <si>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</si>
  <si>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</si>
  <si>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</si>
  <si>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</si>
  <si>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</si>
  <si>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</si>
  <si>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</si>
  <si>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</si>
  <si>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</si>
  <si>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</si>
  <si>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</si>
  <si>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</si>
  <si>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</si>
  <si>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</si>
  <si>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</si>
  <si>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</si>
  <si>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</si>
  <si>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</si>
  <si>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</si>
  <si>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</si>
  <si>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</si>
  <si>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</si>
  <si>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</si>
  <si>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</si>
  <si>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</si>
  <si>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</si>
  <si>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</si>
  <si>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</si>
  <si>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</si>
  <si>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</si>
  <si>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</si>
  <si>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</si>
  <si>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</si>
  <si>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</si>
  <si>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</si>
  <si>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</si>
  <si>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</si>
  <si>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</si>
  <si>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</si>
  <si>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</si>
  <si>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</si>
  <si>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</si>
  <si>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</si>
  <si>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</si>
  <si>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</si>
  <si>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</si>
  <si>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</si>
  <si>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</si>
  <si>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</si>
  <si>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</si>
  <si>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</si>
  <si>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</si>
  <si>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</si>
  <si>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</si>
  <si>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</si>
  <si>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</si>
  <si>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</si>
  <si>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</si>
  <si>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</si>
  <si>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</si>
  <si>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</si>
  <si>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</si>
  <si>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</si>
  <si>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</si>
  <si>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</si>
  <si>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</si>
  <si>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</si>
  <si>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</si>
  <si>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</si>
  <si>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</si>
  <si>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</si>
  <si>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</si>
  <si>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</si>
  <si>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</si>
  <si>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</si>
  <si>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</si>
  <si>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</si>
  <si>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</si>
  <si>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</si>
  <si>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</si>
  <si>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</si>
  <si>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</si>
  <si>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</si>
  <si>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</si>
  <si>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</si>
  <si>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</si>
  <si>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</si>
  <si>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</si>
  <si>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</si>
  <si>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</si>
  <si>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</si>
  <si>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</si>
  <si>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</si>
  <si>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</si>
  <si>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</si>
  <si>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</si>
  <si>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</si>
  <si>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</si>
  <si>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</si>
  <si>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</si>
  <si>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</si>
  <si>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</si>
  <si>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</si>
  <si>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</si>
  <si>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</si>
  <si>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</si>
  <si>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</si>
  <si>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</si>
  <si>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</si>
  <si>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</si>
  <si>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</si>
  <si>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</si>
  <si>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</si>
  <si>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</si>
  <si>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</si>
  <si>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</si>
  <si>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</si>
  <si>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</si>
  <si>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</si>
  <si>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</si>
  <si>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</si>
  <si>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</si>
  <si>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</si>
  <si>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</si>
  <si>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</si>
  <si>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</si>
  <si>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</si>
  <si>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</si>
  <si>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</si>
  <si>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</si>
  <si>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</si>
  <si>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</si>
  <si>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</si>
  <si>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</si>
  <si>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</si>
  <si>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</si>
  <si>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</si>
  <si>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</si>
  <si>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</si>
  <si>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</si>
  <si>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</si>
  <si>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</si>
  <si>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</si>
  <si>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</si>
  <si>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</si>
  <si>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</si>
  <si>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</si>
  <si>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</si>
  <si>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</si>
  <si>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</si>
  <si>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</si>
  <si>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</si>
  <si>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</si>
  <si>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</si>
  <si>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</si>
  <si>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</si>
  <si>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</si>
  <si>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</si>
  <si>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</si>
  <si>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</si>
  <si>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</si>
  <si>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</si>
  <si>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</si>
  <si>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</si>
  <si>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</si>
  <si>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</si>
  <si>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</si>
  <si>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</si>
  <si>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</si>
  <si>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</si>
  <si>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</si>
  <si>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</si>
  <si>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</si>
  <si>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</si>
  <si>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</si>
  <si>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</si>
  <si>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</si>
  <si>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</si>
  <si>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</si>
  <si>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</si>
  <si>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</si>
  <si>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</si>
  <si>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</si>
  <si>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</si>
  <si>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</si>
  <si>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</si>
  <si>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</si>
  <si>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</si>
  <si>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</si>
  <si>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</si>
  <si>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</si>
  <si>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</si>
  <si>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</si>
  <si>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</si>
  <si>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</si>
  <si>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</si>
  <si>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</si>
  <si>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</si>
  <si>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</si>
  <si>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</si>
  <si>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</si>
  <si>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</si>
  <si>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</si>
  <si>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</si>
  <si>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</si>
  <si>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</si>
  <si>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</si>
  <si>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</si>
  <si>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</si>
  <si>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</si>
  <si>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</si>
  <si>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</si>
  <si>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</si>
  <si>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</si>
  <si>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</si>
  <si>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</si>
  <si>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</si>
  <si>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</si>
  <si>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</si>
  <si>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</si>
  <si>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</si>
  <si>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</si>
  <si>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</si>
  <si>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</si>
  <si>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</si>
  <si>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</si>
  <si>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</si>
  <si>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</si>
  <si>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</si>
  <si>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</si>
  <si>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</si>
  <si>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</si>
  <si>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</si>
  <si>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</si>
  <si>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</si>
  <si>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</si>
  <si>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</si>
  <si>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</si>
  <si>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</si>
  <si>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</si>
  <si>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</si>
  <si>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</si>
  <si>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</si>
  <si>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</si>
  <si>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</si>
  <si>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</si>
  <si>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</si>
  <si>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</si>
  <si>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</si>
  <si>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</si>
  <si>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</si>
  <si>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</si>
  <si>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</si>
  <si>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</si>
  <si>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</si>
  <si>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</si>
  <si>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</si>
  <si>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</si>
  <si>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</si>
  <si>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</si>
  <si>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</si>
  <si>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</si>
  <si>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</si>
  <si>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</si>
  <si>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</si>
  <si>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</si>
  <si>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</si>
  <si>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</si>
  <si>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</si>
  <si>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</si>
  <si>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</si>
  <si>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</si>
  <si>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</si>
  <si>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</si>
  <si>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</si>
  <si>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</si>
  <si>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</si>
  <si>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</si>
  <si>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</si>
  <si>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</si>
  <si>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</si>
  <si>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</si>
  <si>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</si>
  <si>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</si>
  <si>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</si>
  <si>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</si>
  <si>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</si>
  <si>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</si>
  <si>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</si>
  <si>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</si>
  <si>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</si>
  <si>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</si>
  <si>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</si>
  <si>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</si>
  <si>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</si>
  <si>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</si>
  <si>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</si>
  <si>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</si>
  <si>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</si>
  <si>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</si>
  <si>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</si>
  <si>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</si>
  <si>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</si>
  <si>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</si>
  <si>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</si>
  <si>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</si>
  <si>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</si>
  <si>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</si>
  <si>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</si>
  <si>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</si>
  <si>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</si>
  <si>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</si>
  <si>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</si>
  <si>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</si>
  <si>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</si>
  <si>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</si>
  <si>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</si>
  <si>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</si>
  <si>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</si>
  <si>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</si>
  <si>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</si>
  <si>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</si>
  <si>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</si>
  <si>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</si>
  <si>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</si>
  <si>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</si>
  <si>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</si>
  <si>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</si>
  <si>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</si>
  <si>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</si>
  <si>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</si>
  <si>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</si>
  <si>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</si>
  <si>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</si>
  <si>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</si>
  <si>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</si>
  <si>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</si>
  <si>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</si>
  <si>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</si>
  <si>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</si>
  <si>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</si>
  <si>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</si>
  <si>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</si>
  <si>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</si>
  <si>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</si>
  <si>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</si>
  <si>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</si>
  <si>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</si>
  <si>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</si>
  <si>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</si>
  <si>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</si>
  <si>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</si>
  <si>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</si>
  <si>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</si>
  <si>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</si>
  <si>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</si>
  <si>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</si>
  <si>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</si>
  <si>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</si>
  <si>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</si>
  <si>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</si>
  <si>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</si>
  <si>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</si>
  <si>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</si>
  <si>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</si>
  <si>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</si>
  <si>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</si>
  <si>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</si>
  <si>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</si>
  <si>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</si>
  <si>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</si>
  <si>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</si>
  <si>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</si>
  <si>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</si>
  <si>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</si>
  <si>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</si>
  <si>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</si>
  <si>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</si>
  <si>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</si>
  <si>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</si>
  <si>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</si>
  <si>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</si>
  <si>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</si>
  <si>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</si>
  <si>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</si>
  <si>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</si>
  <si>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</si>
  <si>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</si>
  <si>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</si>
  <si>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</si>
  <si>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</si>
  <si>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</si>
  <si>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</si>
  <si>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</si>
  <si>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</si>
  <si>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</si>
  <si>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</si>
  <si>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</si>
  <si>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</si>
  <si>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</si>
  <si>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</si>
  <si>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</si>
  <si>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</si>
  <si>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</si>
  <si>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</si>
  <si>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</si>
  <si>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</si>
  <si>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</si>
  <si>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</si>
  <si>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</si>
  <si>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</si>
  <si>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</si>
  <si>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</si>
  <si>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</si>
  <si>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</si>
  <si>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</si>
  <si>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</si>
  <si>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</si>
  <si>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</si>
  <si>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</si>
  <si>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</si>
  <si>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</si>
  <si>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</si>
  <si>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</si>
  <si>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</si>
  <si>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</si>
  <si>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</si>
  <si>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</si>
  <si>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</si>
  <si>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</si>
  <si>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</si>
  <si>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</si>
  <si>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</si>
  <si>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</si>
  <si>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</si>
  <si>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</si>
  <si>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</si>
  <si>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</si>
  <si>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</si>
  <si>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</si>
  <si>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</si>
  <si>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</si>
  <si>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</si>
  <si>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</si>
  <si>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</si>
  <si>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</si>
  <si>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</si>
  <si>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</si>
  <si>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</si>
  <si>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</si>
  <si>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</si>
  <si>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</si>
  <si>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</si>
  <si>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</si>
  <si>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</si>
  <si>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</si>
  <si>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</si>
  <si>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</si>
  <si>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</si>
  <si>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</si>
  <si>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</si>
  <si>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</si>
  <si>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</si>
  <si>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</si>
  <si>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</si>
  <si>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</si>
  <si>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</si>
  <si>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</si>
  <si>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</si>
  <si>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</si>
  <si>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</si>
  <si>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</si>
  <si>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</si>
  <si>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</si>
  <si>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</si>
  <si>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</si>
  <si>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</si>
  <si>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</si>
  <si>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</si>
  <si>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</si>
  <si>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</si>
  <si>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</si>
  <si>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</si>
  <si>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</si>
  <si>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</si>
  <si>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</si>
  <si>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</si>
  <si>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</si>
  <si>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</si>
  <si>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</si>
  <si>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</si>
  <si>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</si>
  <si>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</si>
  <si>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</si>
  <si>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</si>
  <si>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</si>
  <si>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</si>
  <si>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</si>
  <si>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</si>
  <si>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</si>
  <si>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</si>
  <si>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</si>
  <si>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</si>
  <si>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</si>
  <si>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</si>
  <si>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</si>
  <si>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</si>
  <si>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</si>
  <si>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</si>
  <si>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</si>
  <si>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</si>
  <si>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</si>
  <si>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</si>
  <si>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</si>
  <si>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</si>
  <si>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</si>
  <si>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</si>
  <si>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</si>
  <si>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</si>
  <si>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</si>
  <si>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</si>
  <si>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</si>
  <si>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</si>
  <si>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</si>
  <si>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</si>
  <si>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</si>
  <si>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</si>
  <si>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</si>
  <si>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</si>
  <si>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</si>
  <si>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</si>
  <si>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</si>
  <si>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</si>
  <si>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</si>
  <si>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</si>
  <si>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</si>
  <si>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</si>
  <si>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</si>
  <si>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</si>
  <si>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</si>
  <si>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</si>
  <si>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</si>
  <si>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</si>
  <si>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</si>
  <si>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</si>
  <si>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</si>
  <si>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</si>
  <si>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</si>
  <si>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</si>
  <si>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</si>
  <si>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</si>
  <si>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</si>
  <si>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</si>
  <si>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</si>
  <si>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</si>
  <si>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</si>
  <si>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</si>
  <si>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</si>
  <si>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</si>
  <si>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</si>
  <si>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</si>
  <si>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</si>
  <si>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</si>
  <si>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</si>
  <si>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</si>
  <si>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</si>
  <si>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</si>
  <si>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</si>
  <si>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</si>
  <si>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</si>
  <si>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</si>
  <si>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</si>
  <si>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</si>
  <si>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</si>
  <si>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</si>
  <si>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</si>
  <si>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</si>
  <si>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</si>
  <si>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</si>
  <si>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</si>
  <si>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</si>
  <si>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</si>
  <si>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</si>
  <si>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</si>
  <si>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</si>
  <si>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</si>
  <si>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</si>
  <si>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</si>
  <si>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</si>
  <si>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</si>
  <si>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</si>
  <si>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</si>
  <si>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</si>
  <si>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</si>
  <si>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</si>
  <si>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</si>
  <si>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</si>
  <si>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</si>
  <si>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</si>
  <si>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</si>
  <si>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</si>
  <si>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</si>
  <si>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</si>
  <si>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</si>
  <si>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</si>
  <si>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</si>
  <si>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</si>
  <si>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</si>
  <si>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</si>
  <si>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</si>
  <si>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</si>
  <si>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</si>
  <si>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</si>
  <si>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</si>
  <si>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</si>
  <si>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</si>
  <si>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</si>
  <si>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</si>
  <si>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</si>
  <si>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</si>
  <si>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</si>
  <si>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</si>
  <si>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</si>
  <si>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</si>
  <si>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</si>
  <si>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</si>
  <si>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</si>
  <si>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</si>
  <si>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</si>
  <si>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</si>
  <si>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</si>
  <si>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</si>
  <si>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</si>
  <si>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</si>
  <si>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</si>
  <si>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</si>
  <si>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</si>
  <si>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</si>
  <si>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</si>
  <si>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</si>
  <si>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</si>
  <si>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</si>
  <si>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</si>
  <si>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</si>
  <si>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</si>
  <si>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</si>
  <si>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</si>
  <si>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</si>
  <si>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</si>
  <si>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</si>
  <si>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</si>
  <si>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</si>
  <si>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</si>
  <si>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</si>
  <si>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</si>
  <si>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</si>
  <si>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</si>
  <si>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</si>
  <si>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</si>
  <si>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</si>
  <si>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</si>
  <si>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</si>
  <si>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</si>
  <si>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</si>
  <si>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</si>
  <si>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</si>
  <si>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</si>
  <si>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</si>
  <si>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</si>
  <si>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</si>
  <si>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</si>
  <si>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</si>
  <si>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</si>
  <si>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</si>
  <si>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</si>
  <si>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</si>
  <si>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</si>
  <si>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</si>
  <si>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</si>
  <si>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</si>
  <si>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</si>
  <si>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</si>
  <si>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</si>
  <si>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</si>
  <si>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</si>
  <si>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</si>
  <si>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</si>
  <si>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</si>
  <si>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</si>
  <si>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</si>
  <si>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</si>
  <si>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</si>
  <si>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</si>
  <si>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</si>
  <si>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</si>
  <si>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</si>
  <si>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</si>
  <si>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</si>
  <si>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</si>
  <si>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</si>
  <si>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</si>
  <si>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</si>
  <si>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</si>
  <si>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</si>
  <si>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</si>
  <si>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</si>
  <si>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</si>
  <si>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</si>
  <si>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</si>
  <si>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</si>
  <si>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</si>
  <si>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</si>
  <si>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</si>
  <si>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</si>
  <si>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</si>
  <si>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</si>
  <si>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</si>
  <si>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</si>
  <si>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</si>
  <si>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</si>
  <si>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</si>
  <si>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</si>
  <si>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</si>
  <si>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</si>
  <si>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</si>
  <si>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</si>
  <si>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</si>
  <si>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</si>
  <si>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</si>
  <si>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</si>
  <si>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</si>
  <si>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</si>
  <si>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</si>
  <si>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</si>
  <si>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</si>
  <si>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</si>
  <si>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</si>
  <si>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</si>
  <si>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</si>
  <si>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</si>
  <si>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</si>
  <si>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</si>
  <si>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</si>
  <si>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</si>
  <si>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</si>
  <si>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</si>
  <si>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</si>
  <si>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</si>
  <si>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</si>
  <si>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</si>
  <si>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</si>
  <si>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</si>
  <si>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</si>
  <si>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</si>
  <si>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</si>
  <si>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</si>
  <si>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</si>
  <si>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</si>
  <si>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</si>
  <si>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</si>
  <si>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</si>
  <si>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</si>
  <si>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</si>
  <si>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</si>
  <si>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</si>
  <si>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</si>
  <si>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</si>
  <si>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</si>
  <si>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</si>
  <si>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</si>
  <si>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</si>
  <si>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</si>
  <si>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</si>
  <si>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</si>
  <si>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</si>
  <si>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</si>
  <si>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</si>
  <si>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</si>
  <si>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</si>
  <si>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</si>
  <si>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</si>
  <si>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</si>
  <si>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</si>
  <si>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</si>
  <si>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</si>
  <si>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</si>
  <si>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</si>
  <si>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</si>
  <si>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</si>
  <si>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</si>
  <si>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</si>
  <si>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</si>
  <si>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</si>
  <si>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</si>
  <si>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</si>
  <si>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</si>
  <si>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</si>
  <si>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</si>
  <si>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</si>
  <si>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</si>
  <si>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</si>
  <si>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</si>
  <si>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</si>
  <si>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</si>
  <si>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</si>
  <si>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</si>
  <si>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</si>
  <si>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</si>
  <si>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</si>
  <si>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</si>
  <si>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</si>
  <si>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</si>
  <si>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</si>
  <si>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</si>
  <si>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</si>
  <si>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</si>
  <si>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</si>
  <si>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</si>
  <si>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</si>
  <si>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</si>
  <si>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</si>
  <si>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</si>
  <si>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</si>
  <si>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</si>
  <si>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</si>
  <si>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</si>
  <si>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</si>
  <si>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</si>
  <si>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</si>
  <si>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</si>
  <si>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</si>
  <si>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</si>
  <si>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</si>
  <si>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</si>
  <si>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</si>
  <si>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</si>
  <si>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</si>
  <si>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</si>
  <si>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</si>
  <si>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</si>
  <si>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</si>
  <si>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</si>
  <si>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</si>
  <si>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</si>
  <si>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</si>
  <si>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</si>
  <si>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</si>
  <si>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</si>
  <si>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</si>
  <si>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</si>
  <si>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</si>
  <si>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</si>
  <si>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</si>
  <si>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</si>
  <si>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</si>
  <si>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</si>
  <si>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</si>
  <si>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</si>
  <si>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</si>
  <si>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</si>
  <si>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</si>
  <si>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</si>
  <si>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</si>
  <si>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</si>
  <si>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</si>
  <si>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</si>
  <si>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</si>
  <si>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</si>
  <si>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</si>
  <si>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</si>
  <si>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</si>
  <si>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</si>
  <si>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</si>
  <si>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</si>
  <si>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</si>
  <si>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</si>
  <si>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</si>
  <si>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</si>
  <si>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</si>
  <si>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</si>
  <si>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</si>
  <si>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</si>
  <si>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</si>
  <si>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</si>
  <si>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</si>
  <si>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</si>
  <si>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</si>
  <si>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</si>
  <si>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</si>
  <si>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</si>
  <si>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</si>
  <si>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</si>
  <si>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</si>
  <si>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</si>
  <si>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</si>
  <si>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</si>
  <si>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</si>
  <si>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</si>
  <si>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</si>
  <si>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</si>
  <si>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</si>
  <si>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</si>
  <si>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</si>
  <si>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</si>
  <si>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</si>
  <si>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</si>
  <si>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</si>
  <si>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</si>
  <si>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</si>
  <si>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</si>
  <si>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</si>
  <si>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</si>
  <si>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</si>
  <si>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</si>
  <si>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</si>
  <si>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</si>
  <si>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</si>
  <si>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</si>
  <si>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</si>
  <si>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</si>
  <si>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</si>
  <si>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</si>
  <si>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</si>
  <si>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</si>
  <si>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</si>
  <si>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</si>
  <si>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</si>
  <si>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</si>
  <si>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</si>
  <si>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</si>
  <si>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</si>
  <si>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</si>
  <si>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</si>
  <si>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</si>
  <si>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</si>
  <si>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</si>
  <si>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</si>
  <si>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</si>
  <si>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</si>
  <si>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</si>
  <si>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</si>
  <si>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</si>
  <si>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</si>
  <si>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</si>
  <si>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</si>
  <si>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</si>
  <si>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</si>
  <si>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</si>
  <si>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</si>
  <si>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</si>
  <si>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</si>
  <si>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</si>
  <si>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</si>
  <si>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</si>
  <si>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</si>
  <si>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</si>
  <si>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</si>
  <si>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</si>
  <si>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</si>
  <si>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</si>
  <si>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</si>
  <si>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</si>
  <si>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</si>
  <si>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</si>
  <si>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</si>
  <si>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</si>
  <si>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</si>
  <si>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</si>
  <si>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</si>
  <si>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</si>
  <si>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</si>
  <si>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</si>
  <si>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</si>
  <si>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</si>
  <si>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</si>
  <si>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</si>
  <si>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</si>
  <si>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</si>
  <si>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</si>
  <si>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</si>
  <si>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</si>
  <si>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</si>
  <si>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</si>
  <si>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</si>
  <si>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</si>
  <si>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</si>
  <si>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</si>
  <si>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</si>
  <si>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</si>
  <si>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</si>
  <si>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</si>
  <si>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</si>
  <si>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</si>
  <si>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</si>
  <si>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</si>
  <si>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</si>
  <si>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</si>
  <si>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</si>
  <si>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</si>
  <si>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</si>
  <si>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</si>
  <si>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</si>
  <si>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</si>
  <si>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</si>
  <si>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</si>
  <si>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</si>
  <si>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</si>
  <si>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</si>
  <si>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</si>
  <si>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</si>
  <si>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</si>
  <si>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</si>
  <si>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</si>
  <si>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</si>
  <si>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</si>
  <si>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</si>
  <si>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</si>
  <si>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</si>
  <si>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</si>
  <si>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</si>
  <si>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</si>
  <si>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</si>
  <si>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</si>
  <si>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</si>
  <si>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</si>
  <si>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</si>
  <si>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</si>
  <si>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</si>
  <si>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</si>
  <si>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</si>
  <si>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</si>
  <si>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</si>
  <si>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</si>
  <si>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</si>
  <si>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</si>
  <si>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</si>
  <si>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</si>
  <si>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</si>
  <si>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</si>
  <si>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</si>
  <si>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</si>
  <si>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</si>
  <si>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</si>
  <si>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</si>
  <si>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</si>
  <si>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</si>
  <si>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</si>
  <si>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</si>
  <si>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</si>
  <si>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</si>
  <si>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</si>
  <si>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</si>
  <si>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</si>
  <si>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</si>
  <si>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</si>
  <si>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</si>
  <si>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</si>
  <si>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</si>
  <si>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</si>
  <si>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</si>
  <si>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</si>
  <si>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</si>
  <si>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</si>
  <si>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</si>
  <si>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</si>
  <si>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</si>
  <si>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</si>
  <si>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</si>
  <si>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</si>
  <si>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</si>
  <si>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</si>
  <si>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</si>
  <si>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</si>
  <si>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</si>
  <si>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</si>
  <si>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</si>
  <si>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</si>
  <si>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</si>
  <si>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</si>
  <si>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</si>
  <si>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</si>
  <si>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</si>
  <si>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</si>
  <si>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</si>
  <si>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</si>
  <si>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</si>
  <si>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</si>
  <si>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</si>
  <si>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</si>
  <si>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</si>
  <si>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</si>
  <si>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</si>
  <si>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</si>
  <si>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</si>
  <si>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</si>
  <si>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</si>
  <si>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</si>
  <si>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</si>
  <si>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</si>
  <si>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</si>
  <si>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</si>
  <si>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</si>
  <si>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</si>
  <si>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</si>
  <si>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</si>
  <si>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</si>
  <si>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</si>
  <si>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</si>
  <si>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</si>
  <si>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</si>
  <si>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</si>
  <si>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</si>
  <si>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</si>
  <si>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</si>
  <si>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</si>
  <si>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</si>
  <si>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</si>
  <si>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</si>
  <si>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</si>
  <si>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</si>
  <si>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</si>
  <si>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</si>
  <si>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</si>
  <si>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</si>
  <si>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</si>
  <si>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</si>
  <si>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</si>
  <si>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</si>
  <si>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</si>
  <si>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</si>
  <si>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</si>
  <si>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</si>
  <si>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</si>
  <si>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</si>
  <si>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</si>
  <si>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</si>
  <si>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</si>
  <si>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</si>
  <si>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</si>
  <si>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</si>
  <si>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</si>
  <si>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</si>
  <si>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</si>
  <si>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</si>
  <si>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</si>
  <si>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</si>
  <si>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</si>
  <si>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</si>
  <si>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</si>
  <si>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</si>
  <si>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</si>
  <si>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</si>
  <si>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</si>
  <si>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</si>
  <si>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</si>
  <si>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</si>
  <si>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</si>
  <si>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</si>
  <si>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</si>
  <si>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</si>
  <si>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</si>
  <si>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</si>
  <si>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</si>
  <si>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</si>
  <si>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</si>
  <si>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</si>
  <si>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</si>
  <si>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</si>
  <si>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</si>
  <si>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</si>
  <si>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</si>
  <si>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</si>
  <si>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</si>
  <si>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</si>
  <si>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</si>
  <si>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</si>
  <si>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</si>
  <si>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</si>
  <si>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</si>
  <si>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</si>
  <si>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</si>
  <si>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</si>
  <si>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</si>
  <si>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</si>
  <si>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</si>
  <si>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</si>
  <si>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</si>
  <si>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</si>
  <si>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</si>
  <si>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</si>
  <si>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</si>
  <si>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</si>
  <si>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</si>
  <si>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</si>
  <si>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</si>
  <si>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</si>
  <si>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</si>
  <si>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</si>
  <si>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</si>
  <si>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</si>
  <si>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</si>
  <si>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</si>
  <si>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</si>
  <si>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</si>
  <si>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</si>
  <si>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</si>
  <si>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</si>
  <si>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</si>
  <si>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</si>
  <si>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</si>
  <si>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</si>
  <si>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</si>
  <si>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</si>
  <si>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</si>
  <si>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</si>
  <si>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</si>
  <si>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</si>
  <si>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</si>
  <si>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</si>
  <si>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</si>
  <si>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</si>
  <si>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</si>
  <si>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</si>
  <si>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</si>
  <si>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</si>
  <si>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</si>
  <si>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</si>
  <si>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</si>
  <si>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</si>
  <si>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</si>
  <si>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</si>
  <si>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</si>
  <si>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</si>
  <si>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</si>
  <si>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</si>
  <si>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</si>
  <si>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</si>
  <si>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</si>
  <si>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</si>
  <si>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</si>
  <si>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</si>
  <si>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</si>
  <si>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</si>
  <si>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</si>
  <si>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</si>
  <si>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</si>
  <si>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</si>
  <si>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</si>
  <si>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</si>
  <si>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</si>
  <si>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</si>
  <si>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</si>
  <si>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</si>
  <si>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</si>
  <si>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</si>
  <si>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</si>
  <si>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</si>
  <si>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</si>
  <si>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</si>
  <si>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</si>
  <si>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</si>
  <si>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</si>
  <si>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</si>
  <si>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</si>
  <si>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</si>
  <si>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</si>
  <si>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</si>
  <si>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</si>
  <si>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</si>
  <si>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</si>
  <si>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</si>
  <si>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</si>
  <si>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</si>
  <si>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</si>
  <si>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</si>
  <si>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</si>
  <si>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</si>
  <si>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</si>
  <si>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</si>
  <si>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</si>
  <si>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</si>
  <si>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</si>
  <si>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</si>
  <si>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</si>
  <si>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</si>
  <si>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</si>
  <si>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</si>
  <si>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</si>
  <si>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</si>
  <si>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</si>
  <si>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</si>
  <si>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</si>
  <si>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</si>
  <si>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</si>
  <si>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</si>
  <si>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</si>
  <si>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</si>
  <si>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</si>
  <si>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</si>
  <si>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</si>
  <si>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</si>
  <si>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</si>
  <si>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</si>
  <si>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</si>
  <si>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</si>
  <si>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</si>
  <si>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</si>
  <si>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</si>
  <si>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</si>
  <si>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</si>
  <si>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</si>
  <si>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</si>
  <si>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</si>
  <si>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</si>
  <si>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</si>
  <si>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</si>
  <si>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</si>
  <si>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</si>
  <si>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</si>
  <si>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</si>
  <si>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</si>
  <si>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</si>
  <si>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</si>
  <si>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</si>
  <si>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</si>
  <si>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</si>
  <si>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</si>
  <si>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</si>
  <si>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</si>
  <si>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</si>
  <si>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</si>
  <si>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</si>
  <si>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</si>
  <si>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</si>
  <si>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</si>
  <si>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</si>
  <si>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</si>
  <si>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</si>
  <si>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</si>
  <si>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</si>
  <si>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</si>
  <si>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</si>
  <si>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</si>
  <si>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</si>
  <si>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</si>
  <si>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</si>
  <si>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</si>
  <si>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</si>
  <si>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</si>
  <si>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</si>
  <si>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</si>
  <si>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</si>
  <si>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</si>
  <si>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</si>
  <si>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</si>
  <si>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</si>
  <si>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</si>
  <si>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</si>
  <si>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</si>
  <si>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</si>
  <si>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</si>
  <si>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</si>
  <si>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</si>
  <si>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</si>
  <si>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</si>
  <si>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</si>
  <si>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</si>
  <si>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</si>
  <si>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</si>
  <si>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</si>
  <si>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</si>
  <si>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</si>
  <si>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</si>
  <si>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</si>
  <si>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</si>
  <si>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</si>
  <si>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</si>
  <si>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</si>
  <si>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</si>
  <si>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</si>
  <si>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</si>
  <si>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</si>
  <si>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</si>
  <si>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</si>
  <si>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</si>
  <si>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</si>
  <si>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</si>
  <si>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</si>
  <si>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</si>
  <si>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</si>
  <si>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</si>
  <si>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</si>
  <si>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</si>
  <si>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</si>
  <si>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</si>
  <si>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</si>
  <si>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</si>
  <si>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</si>
  <si>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</si>
  <si>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</si>
  <si>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</si>
  <si>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</si>
  <si>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</si>
  <si>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</si>
  <si>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</si>
  <si>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</si>
  <si>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</si>
  <si>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</si>
  <si>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</si>
  <si>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</si>
  <si>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</si>
  <si>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</si>
  <si>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</si>
  <si>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</si>
  <si>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</si>
  <si>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</si>
  <si>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</si>
  <si>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</si>
  <si>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</si>
  <si>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</si>
  <si>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</si>
  <si>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</si>
  <si>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</si>
  <si>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</si>
  <si>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</si>
  <si>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</si>
  <si>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</si>
  <si>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</si>
  <si>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</si>
  <si>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</si>
  <si>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</si>
  <si>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</si>
  <si>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</si>
  <si>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</si>
  <si>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</si>
  <si>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</si>
  <si>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</si>
  <si>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</si>
  <si>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</si>
  <si>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</si>
  <si>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</si>
  <si>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</si>
  <si>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</si>
  <si>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</si>
  <si>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</si>
  <si>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</si>
  <si>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</si>
  <si>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</si>
  <si>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</si>
  <si>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</si>
  <si>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</si>
  <si>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</si>
  <si>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</si>
  <si>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</si>
  <si>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</si>
  <si>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</si>
  <si>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</si>
  <si>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</si>
  <si>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</si>
  <si>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</si>
  <si>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</si>
  <si>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</si>
  <si>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</si>
  <si>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</si>
  <si>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</si>
  <si>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</si>
  <si>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</si>
  <si>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</si>
  <si>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</si>
  <si>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</si>
  <si>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</si>
  <si>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</si>
  <si>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</si>
  <si>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</si>
  <si>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</si>
  <si>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</si>
  <si>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</si>
  <si>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</si>
  <si>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</si>
  <si>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</si>
  <si>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</si>
  <si>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</si>
  <si>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</si>
  <si>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</si>
  <si>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</si>
  <si>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</si>
  <si>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</si>
  <si>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</si>
  <si>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</si>
  <si>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</si>
  <si>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</si>
  <si>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</si>
  <si>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</si>
  <si>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</si>
  <si>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</si>
  <si>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</si>
  <si>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</si>
  <si>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</si>
  <si>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</si>
  <si>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</si>
  <si>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</si>
  <si>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</si>
  <si>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</si>
  <si>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</si>
  <si>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</si>
  <si>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</si>
  <si>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</si>
  <si>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</si>
  <si>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</si>
  <si>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</si>
  <si>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</si>
  <si>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</si>
  <si>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</si>
  <si>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</si>
  <si>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</si>
  <si>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</si>
  <si>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</si>
  <si>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</si>
  <si>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</si>
  <si>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</si>
  <si>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</si>
  <si>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</si>
  <si>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</si>
  <si>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</si>
  <si>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</si>
  <si>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</si>
  <si>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</si>
  <si>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</si>
  <si>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</si>
  <si>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</si>
  <si>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</si>
  <si>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</si>
  <si>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</si>
  <si>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</si>
  <si>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</si>
  <si>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</si>
  <si>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</si>
  <si>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</si>
  <si>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</si>
  <si>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</si>
  <si>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</si>
  <si>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</si>
  <si>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</si>
  <si>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</si>
  <si>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</si>
  <si>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</si>
  <si>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</si>
  <si>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</si>
  <si>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</si>
  <si>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</si>
  <si>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</si>
  <si>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</si>
  <si>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</si>
  <si>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</si>
  <si>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</si>
  <si>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</si>
  <si>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</si>
  <si>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</si>
  <si>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</si>
  <si>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</si>
  <si>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</si>
  <si>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</si>
  <si>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</si>
  <si>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</si>
  <si>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</si>
  <si>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</si>
  <si>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</si>
  <si>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</si>
  <si>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</si>
  <si>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</si>
  <si>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</si>
  <si>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</si>
  <si>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</si>
  <si>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</si>
  <si>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</si>
  <si>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</si>
  <si>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</si>
  <si>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</si>
  <si>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</si>
  <si>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</si>
  <si>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</si>
  <si>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</si>
  <si>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</si>
  <si>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</si>
  <si>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</si>
  <si>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</si>
  <si>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</si>
  <si>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</si>
  <si>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</si>
  <si>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</si>
  <si>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</si>
  <si>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</si>
  <si>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</si>
  <si>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</si>
  <si>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</si>
  <si>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</si>
  <si>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</si>
  <si>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</si>
  <si>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</si>
  <si>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</si>
  <si>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</si>
  <si>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</si>
  <si>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</si>
  <si>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</si>
  <si>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</si>
  <si>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</si>
  <si>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</si>
  <si>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</si>
  <si>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</si>
  <si>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</si>
  <si>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</si>
  <si>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</si>
  <si>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</si>
  <si>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</si>
  <si>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</si>
  <si>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</si>
  <si>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</si>
  <si>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</si>
  <si>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</si>
  <si>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</si>
  <si>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</si>
  <si>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</si>
  <si>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</si>
  <si>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</si>
  <si>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</si>
  <si>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</si>
  <si>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</si>
  <si>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</si>
  <si>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</si>
  <si>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</si>
  <si>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</si>
  <si>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</si>
  <si>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</si>
  <si>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</si>
  <si>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</si>
  <si>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</si>
  <si>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</si>
  <si>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</si>
  <si>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</si>
  <si>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</si>
  <si>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</si>
  <si>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</si>
  <si>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</si>
  <si>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</si>
  <si>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</si>
  <si>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</si>
  <si>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</si>
  <si>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</si>
  <si>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</si>
  <si>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</si>
  <si>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</si>
  <si>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</si>
  <si>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</si>
  <si>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</si>
  <si>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</si>
  <si>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</si>
  <si>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</si>
  <si>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</si>
  <si>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</si>
  <si>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</si>
  <si>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</si>
  <si>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</si>
  <si>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</si>
  <si>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</si>
  <si>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</si>
  <si>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</si>
  <si>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</si>
  <si>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</si>
  <si>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</si>
  <si>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</si>
  <si>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</si>
  <si>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</si>
  <si>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</si>
  <si>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</si>
  <si>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</si>
  <si>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</si>
  <si>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</si>
  <si>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</si>
  <si>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</si>
  <si>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</si>
  <si>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</si>
  <si>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</si>
  <si>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</si>
  <si>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</si>
  <si>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</si>
  <si>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</si>
  <si>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</si>
  <si>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</si>
  <si>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</si>
  <si>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</si>
  <si>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</si>
  <si>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</si>
  <si>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</si>
  <si>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</si>
  <si>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</si>
  <si>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</si>
  <si>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</si>
  <si>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</si>
  <si>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</si>
  <si>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</si>
  <si>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</si>
  <si>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</si>
  <si>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</si>
  <si>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</si>
  <si>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</si>
  <si>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</si>
  <si>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</si>
  <si>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</si>
  <si>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</si>
  <si>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</si>
  <si>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</si>
  <si>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</si>
  <si>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</si>
  <si>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</si>
  <si>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</si>
  <si>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</si>
  <si>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</si>
  <si>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</si>
  <si>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</si>
  <si>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</si>
  <si>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</si>
  <si>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</si>
  <si>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</si>
  <si>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</si>
  <si>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</si>
  <si>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</si>
  <si>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</si>
  <si>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</si>
  <si>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</si>
  <si>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</si>
  <si>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</si>
  <si>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</si>
  <si>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</si>
  <si>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</si>
  <si>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</si>
  <si>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</si>
  <si>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</si>
  <si>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</si>
  <si>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</si>
  <si>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</si>
  <si>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</si>
  <si>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</si>
  <si>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</si>
  <si>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</si>
  <si>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</si>
  <si>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</si>
  <si>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</si>
  <si>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</si>
  <si>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</si>
  <si>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</si>
  <si>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</si>
  <si>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</si>
  <si>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</si>
  <si>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</si>
  <si>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</si>
  <si>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</si>
  <si>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</si>
  <si>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</si>
  <si>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</si>
  <si>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</si>
  <si>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</si>
  <si>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</si>
  <si>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</si>
  <si>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</si>
  <si>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</si>
  <si>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</si>
  <si>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</si>
  <si>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</si>
  <si>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</si>
  <si>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</si>
  <si>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</si>
  <si>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</si>
  <si>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</si>
  <si>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</si>
  <si>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</si>
  <si>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</si>
  <si>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</si>
  <si>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</si>
  <si>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</si>
  <si>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</si>
  <si>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</si>
  <si>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</si>
  <si>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</si>
  <si>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</si>
  <si>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</si>
  <si>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</si>
  <si>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</si>
  <si>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</si>
  <si>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</si>
  <si>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</si>
  <si>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</si>
  <si>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</si>
  <si>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</si>
  <si>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</si>
  <si>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</si>
  <si>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</si>
  <si>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</si>
  <si>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</si>
  <si>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</si>
  <si>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</si>
  <si>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</si>
  <si>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</si>
  <si>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</si>
  <si>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</si>
  <si>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</si>
  <si>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</si>
  <si>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</si>
  <si>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</si>
  <si>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</si>
  <si>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</si>
  <si>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</si>
  <si>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</si>
  <si>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</si>
  <si>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</si>
  <si>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</si>
  <si>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</si>
  <si>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</si>
  <si>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</si>
  <si>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</si>
  <si>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</si>
  <si>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</si>
  <si>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</si>
  <si>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</si>
  <si>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</si>
  <si>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</si>
  <si>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</si>
  <si>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</si>
  <si>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</si>
  <si>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</si>
  <si>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</si>
  <si>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</si>
  <si>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</si>
  <si>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</si>
  <si>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</si>
  <si>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</si>
  <si>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</si>
  <si>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</si>
  <si>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</si>
  <si>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</si>
  <si>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</si>
  <si>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</si>
  <si>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</si>
  <si>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</si>
  <si>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</si>
  <si>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</si>
  <si>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</si>
  <si>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</si>
  <si>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</si>
  <si>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</si>
  <si>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</si>
  <si>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</si>
  <si>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</si>
  <si>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</si>
  <si>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</si>
  <si>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</si>
  <si>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</si>
  <si>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</si>
  <si>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</si>
  <si>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</si>
  <si>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</si>
  <si>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</si>
  <si>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</si>
  <si>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</si>
  <si>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</si>
  <si>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</si>
  <si>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</si>
  <si>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</si>
  <si>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</si>
  <si>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</si>
  <si>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</si>
  <si>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</si>
  <si>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</si>
  <si>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</si>
  <si>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</si>
  <si>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</si>
  <si>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</si>
  <si>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</si>
  <si>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</si>
  <si>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</si>
  <si>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</si>
  <si>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</si>
  <si>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</si>
  <si>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</si>
  <si>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</si>
  <si>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</si>
  <si>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</si>
  <si>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</si>
  <si>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</si>
  <si>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</si>
  <si>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</si>
  <si>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</si>
  <si>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</si>
  <si>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</si>
  <si>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</si>
  <si>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</si>
  <si>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</si>
  <si>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</si>
  <si>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</si>
  <si>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</si>
  <si>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</si>
  <si>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</si>
  <si>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</si>
  <si>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</si>
  <si>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</si>
  <si>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</si>
  <si>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</si>
  <si>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</si>
  <si>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</si>
  <si>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</si>
  <si>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</si>
  <si>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</si>
  <si>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</si>
  <si>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</si>
  <si>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</si>
  <si>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</si>
  <si>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</si>
  <si>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</si>
  <si>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</si>
  <si>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</si>
  <si>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</si>
  <si>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</si>
  <si>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</si>
  <si>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</si>
  <si>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</si>
  <si>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</si>
  <si>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</si>
  <si>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</si>
  <si>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</si>
  <si>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</si>
  <si>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</si>
  <si>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</si>
  <si>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</si>
  <si>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</si>
  <si>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</si>
  <si>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</si>
  <si>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</si>
  <si>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</si>
  <si>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</si>
  <si>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</si>
  <si>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</si>
  <si>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</si>
  <si>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</si>
  <si>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</si>
  <si>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</si>
  <si>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</si>
  <si>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</si>
  <si>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</si>
  <si>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</si>
  <si>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</si>
  <si>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</si>
  <si>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</si>
  <si>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</si>
  <si>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</si>
  <si>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</si>
  <si>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</si>
  <si>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</si>
  <si>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</si>
  <si>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</si>
  <si>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</si>
  <si>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</si>
  <si>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</si>
  <si>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</si>
  <si>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</si>
  <si>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</si>
  <si>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</si>
  <si>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</si>
  <si>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</si>
  <si>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</si>
  <si>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</si>
  <si>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</si>
  <si>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</si>
  <si>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</si>
  <si>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</si>
  <si>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</si>
  <si>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</si>
  <si>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</si>
  <si>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</si>
  <si>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</si>
  <si>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</si>
  <si>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</si>
  <si>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</si>
  <si>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</si>
  <si>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</si>
  <si>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</si>
  <si>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</si>
  <si>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</si>
  <si>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</si>
  <si>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</si>
  <si>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</si>
  <si>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</si>
  <si>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</si>
  <si>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</si>
  <si>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</si>
  <si>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</si>
  <si>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</si>
  <si>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</si>
  <si>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</si>
  <si>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</si>
  <si>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</si>
  <si>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</si>
  <si>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</si>
  <si>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</si>
  <si>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</si>
  <si>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</si>
  <si>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</si>
  <si>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</si>
  <si>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</si>
  <si>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</si>
  <si>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</si>
  <si>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</si>
  <si>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</si>
  <si>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</si>
  <si>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</si>
  <si>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</si>
  <si>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</si>
  <si>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</si>
  <si>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</si>
  <si>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</si>
  <si>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</si>
  <si>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</si>
  <si>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</si>
  <si>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</si>
  <si>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</si>
  <si>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</si>
  <si>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</si>
  <si>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</si>
  <si>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</si>
  <si>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</si>
  <si>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</si>
  <si>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</si>
  <si>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</si>
  <si>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</si>
  <si>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</si>
  <si>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</si>
  <si>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</si>
  <si>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</si>
  <si>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</si>
  <si>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</si>
  <si>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</si>
  <si>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</si>
  <si>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</si>
  <si>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</si>
  <si>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</si>
  <si>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</si>
  <si>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</si>
  <si>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</si>
  <si>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</si>
  <si>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</si>
  <si>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</si>
  <si>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</si>
  <si>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</si>
  <si>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</si>
  <si>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</si>
  <si>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</si>
  <si>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</si>
  <si>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</si>
  <si>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</si>
  <si>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</si>
  <si>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</si>
  <si>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</si>
  <si>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</si>
  <si>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</si>
  <si>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</si>
  <si>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</si>
  <si>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</si>
  <si>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</si>
  <si>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</si>
  <si>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</si>
  <si>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</si>
  <si>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</si>
  <si>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</si>
  <si>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</si>
  <si>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</si>
  <si>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</si>
  <si>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</si>
  <si>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</si>
  <si>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</si>
  <si>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</si>
  <si>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</si>
  <si>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</si>
  <si>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</si>
  <si>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</si>
  <si>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</si>
  <si>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</si>
  <si>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</si>
  <si>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</si>
  <si>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</si>
  <si>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</si>
  <si>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</si>
  <si>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</si>
  <si>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</si>
  <si>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</si>
  <si>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</si>
  <si>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</si>
  <si>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</si>
  <si>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</si>
  <si>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</si>
  <si>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</si>
  <si>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</si>
  <si>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</si>
  <si>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</si>
  <si>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</si>
  <si>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</si>
  <si>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</si>
  <si>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</si>
  <si>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</si>
  <si>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</si>
  <si>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</si>
  <si>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</si>
  <si>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</si>
  <si>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</si>
  <si>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</si>
  <si>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</si>
  <si>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</si>
  <si>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</si>
  <si>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</si>
  <si>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</si>
  <si>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</si>
  <si>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</si>
  <si>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</si>
  <si>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</si>
  <si>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</si>
  <si>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</si>
  <si>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</si>
  <si>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</si>
  <si>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</si>
  <si>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</si>
  <si>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</si>
  <si>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</si>
  <si>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</si>
  <si>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</si>
  <si>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</si>
  <si>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</si>
  <si>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</si>
  <si>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</si>
  <si>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</si>
  <si>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</si>
  <si>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</si>
  <si>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</si>
  <si>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</si>
  <si>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</si>
  <si>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</si>
  <si>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</si>
  <si>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</si>
  <si>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</si>
  <si>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</si>
  <si>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</si>
  <si>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</si>
  <si>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</si>
  <si>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</si>
  <si>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</si>
  <si>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</si>
  <si>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</si>
  <si>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</si>
  <si>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</si>
  <si>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</si>
  <si>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</si>
  <si>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</si>
  <si>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</si>
  <si>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</si>
  <si>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</si>
  <si>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</si>
  <si>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</si>
  <si>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</si>
  <si>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</si>
  <si>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</si>
  <si>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</si>
  <si>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</si>
  <si>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</si>
  <si>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</si>
  <si>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</si>
  <si>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</si>
  <si>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</si>
  <si>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</si>
  <si>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</si>
  <si>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</si>
  <si>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</si>
  <si>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</si>
  <si>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</si>
  <si>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</si>
  <si>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</si>
  <si>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</si>
  <si>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</si>
  <si>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</si>
  <si>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</si>
  <si>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</si>
  <si>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</si>
  <si>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</si>
  <si>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</si>
  <si>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</si>
  <si>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</si>
  <si>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</si>
  <si>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</si>
  <si>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</si>
  <si>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</si>
  <si>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</si>
  <si>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</si>
  <si>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</si>
  <si>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</si>
  <si>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</si>
  <si>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</si>
  <si>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</si>
  <si>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</si>
  <si>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</si>
  <si>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</si>
  <si>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</si>
  <si>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</si>
  <si>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</si>
  <si>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</si>
  <si>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</si>
  <si>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</si>
  <si>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</si>
  <si>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</si>
  <si>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</si>
  <si>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</si>
  <si>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</si>
  <si>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</si>
  <si>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</si>
  <si>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</si>
  <si>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</si>
  <si>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</si>
  <si>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</si>
  <si>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</si>
  <si>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</si>
  <si>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</si>
  <si>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</si>
  <si>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</si>
  <si>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</si>
  <si>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</si>
  <si>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</si>
  <si>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</si>
  <si>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</si>
  <si>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</si>
  <si>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</si>
  <si>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</si>
  <si>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</si>
  <si>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</si>
  <si>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</si>
  <si>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</si>
  <si>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</si>
  <si>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</si>
  <si>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</si>
  <si>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</si>
  <si>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</si>
  <si>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</si>
  <si>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</si>
  <si>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</si>
  <si>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</si>
  <si>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</si>
  <si>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</si>
  <si>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</si>
  <si>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</si>
  <si>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</si>
  <si>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</si>
  <si>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</si>
  <si>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</si>
  <si>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</si>
  <si>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</si>
  <si>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</si>
  <si>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</si>
  <si>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</si>
  <si>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</si>
  <si>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</si>
  <si>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</si>
  <si>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</si>
  <si>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</si>
  <si>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</si>
  <si>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</si>
  <si>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</si>
  <si>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</si>
  <si>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</si>
  <si>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</si>
  <si>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</si>
  <si>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</si>
  <si>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</si>
  <si>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</si>
  <si>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</si>
  <si>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</si>
  <si>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</si>
  <si>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</si>
  <si>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</si>
  <si>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</si>
  <si>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</si>
  <si>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</si>
  <si>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</si>
  <si>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</si>
  <si>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</si>
  <si>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</si>
  <si>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</si>
  <si>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</si>
  <si>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</si>
  <si>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</si>
  <si>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</si>
  <si>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</si>
  <si>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</si>
  <si>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</si>
  <si>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</si>
  <si>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</si>
  <si>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</si>
  <si>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</si>
  <si>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</si>
  <si>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</si>
  <si>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</si>
  <si>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</si>
  <si>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</si>
  <si>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</si>
  <si>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</si>
  <si>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</si>
  <si>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</si>
  <si>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</si>
  <si>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</si>
  <si>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</si>
  <si>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</si>
  <si>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</si>
  <si>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</si>
  <si>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</si>
  <si>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</si>
  <si>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</si>
  <si>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</si>
  <si>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</si>
  <si>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</si>
  <si>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</si>
  <si>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</si>
  <si>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</si>
  <si>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</si>
  <si>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</si>
  <si>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</si>
  <si>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</si>
  <si>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</si>
  <si>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</si>
  <si>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</si>
  <si>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</si>
  <si>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</si>
  <si>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</si>
  <si>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</si>
  <si>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</si>
  <si>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</si>
  <si>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</si>
  <si>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</si>
  <si>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</si>
  <si>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</si>
  <si>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</si>
  <si>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</si>
  <si>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</si>
  <si>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</si>
  <si>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</si>
  <si>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</si>
  <si>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</si>
  <si>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</si>
  <si>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</si>
  <si>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</si>
  <si>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</si>
  <si>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</si>
  <si>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</si>
  <si>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</si>
  <si>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</si>
  <si>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</si>
  <si>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</si>
  <si>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</si>
  <si>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</si>
  <si>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</si>
  <si>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</si>
  <si>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</si>
  <si>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</si>
  <si>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</si>
  <si>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</si>
  <si>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</si>
  <si>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</si>
  <si>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</si>
  <si>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</si>
  <si>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</si>
  <si>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</si>
  <si>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</si>
  <si>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</si>
  <si>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</si>
  <si>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</si>
  <si>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</si>
  <si>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</si>
  <si>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</si>
  <si>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</si>
  <si>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</si>
  <si>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</si>
  <si>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</si>
  <si>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</si>
  <si>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</si>
  <si>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</si>
  <si>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</si>
  <si>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</si>
  <si>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</si>
  <si>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</si>
  <si>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</si>
  <si>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</si>
  <si>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</si>
  <si>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</si>
  <si>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</si>
  <si>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</si>
  <si>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</si>
  <si>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</si>
  <si>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</si>
  <si>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</si>
  <si>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</si>
  <si>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</si>
  <si>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</si>
  <si>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</si>
  <si>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</si>
  <si>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</si>
  <si>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</si>
  <si>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</si>
  <si>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</si>
  <si>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</si>
  <si>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</si>
  <si>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</si>
  <si>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</si>
  <si>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</si>
  <si>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</si>
  <si>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</si>
  <si>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</si>
  <si>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</si>
  <si>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</si>
  <si>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</si>
  <si>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</si>
  <si>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</si>
  <si>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</si>
  <si>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</si>
  <si>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</si>
  <si>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</si>
  <si>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</si>
  <si>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</si>
  <si>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</si>
  <si>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</si>
  <si>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</si>
  <si>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</si>
  <si>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</si>
  <si>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</si>
  <si>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</si>
  <si>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</si>
  <si>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</si>
  <si>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</si>
  <si>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</si>
  <si>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</si>
  <si>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</si>
  <si>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</si>
  <si>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</si>
  <si>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</si>
  <si>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</si>
  <si>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</si>
  <si>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</si>
  <si>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</si>
  <si>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</si>
  <si>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</si>
  <si>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</si>
  <si>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</si>
  <si>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</si>
  <si>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</si>
  <si>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</si>
  <si>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</si>
  <si>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</si>
  <si>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</si>
  <si>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</si>
  <si>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</si>
  <si>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</si>
  <si>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</si>
  <si>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</si>
  <si>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</si>
  <si>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</si>
  <si>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</si>
  <si>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</si>
  <si>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</si>
  <si>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</si>
  <si>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</si>
  <si>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</si>
  <si>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</si>
  <si>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</si>
  <si>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</si>
  <si>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</si>
  <si>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</si>
  <si>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</si>
  <si>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</si>
  <si>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</si>
  <si>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</si>
  <si>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</si>
  <si>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</si>
  <si>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</si>
  <si>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</si>
  <si>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</si>
  <si>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</si>
  <si>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</si>
  <si>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</si>
  <si>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</si>
  <si>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</si>
  <si>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</si>
  <si>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</si>
  <si>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</si>
  <si>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</si>
  <si>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</si>
  <si>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</si>
  <si>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</si>
  <si>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</si>
  <si>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</si>
  <si>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</si>
  <si>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</si>
  <si>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</si>
  <si>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</si>
  <si>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</si>
  <si>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</si>
  <si>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</si>
  <si>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</si>
  <si>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</si>
  <si>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</si>
  <si>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</si>
  <si>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</si>
  <si>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</si>
  <si>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</si>
  <si>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</si>
  <si>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</si>
  <si>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</si>
  <si>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</si>
  <si>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</si>
  <si>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</si>
  <si>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</si>
  <si>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</si>
  <si>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</si>
  <si>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</si>
  <si>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</si>
  <si>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</si>
  <si>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</si>
  <si>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</si>
  <si>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</si>
  <si>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</si>
  <si>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</si>
  <si>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</si>
  <si>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</si>
  <si>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</si>
  <si>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</si>
  <si>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</si>
  <si>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</si>
  <si>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</si>
  <si>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</si>
  <si>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</si>
  <si>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</si>
  <si>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</si>
  <si>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</si>
  <si>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</si>
  <si>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</si>
  <si>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</si>
  <si>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</si>
  <si>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</si>
  <si>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</si>
  <si>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</si>
  <si>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</si>
  <si>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</si>
  <si>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</si>
  <si>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</si>
  <si>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</si>
  <si>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</si>
  <si>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</si>
  <si>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</si>
  <si>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</si>
  <si>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</si>
  <si>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</si>
  <si>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</si>
  <si>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</si>
  <si>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</si>
  <si>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</si>
  <si>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</si>
  <si>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</si>
  <si>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</si>
  <si>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</si>
  <si>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</si>
  <si>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</si>
  <si>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</si>
  <si>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</si>
  <si>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</si>
  <si>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</si>
  <si>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</si>
  <si>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</si>
  <si>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</si>
  <si>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</si>
  <si>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</si>
  <si>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</si>
  <si>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</si>
  <si>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</si>
  <si>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</si>
  <si>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</si>
  <si>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</si>
  <si>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</si>
  <si>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</si>
  <si>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</si>
  <si>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</si>
  <si>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</si>
  <si>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</si>
  <si>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</si>
  <si>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</si>
  <si>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</si>
  <si>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</si>
  <si>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</si>
  <si>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</si>
  <si>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</si>
  <si>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</si>
  <si>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</si>
  <si>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</si>
  <si>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</si>
  <si>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</si>
  <si>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</si>
  <si>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</si>
  <si>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</si>
  <si>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</si>
  <si>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</si>
  <si>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</si>
  <si>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</si>
  <si>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</si>
  <si>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</si>
  <si>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</si>
  <si>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</si>
  <si>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</si>
  <si>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</si>
  <si>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</si>
  <si>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</si>
  <si>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</si>
  <si>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</si>
  <si>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</si>
  <si>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</si>
  <si>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</si>
  <si>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</si>
  <si>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</si>
  <si>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</si>
  <si>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</si>
  <si>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</si>
  <si>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</si>
  <si>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</si>
  <si>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</si>
  <si>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</si>
  <si>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</si>
  <si>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</si>
  <si>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</si>
  <si>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</si>
  <si>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</si>
  <si>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</si>
  <si>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</si>
  <si>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</si>
  <si>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</si>
  <si>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</si>
  <si>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</si>
  <si>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</si>
  <si>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</si>
  <si>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</si>
  <si>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</si>
  <si>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</si>
  <si>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</si>
  <si>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</si>
  <si>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</si>
  <si>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</si>
  <si>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</si>
  <si>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</si>
  <si>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</si>
  <si>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</si>
  <si>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</si>
  <si>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</si>
  <si>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</si>
  <si>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</si>
  <si>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</si>
  <si>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</si>
  <si>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</si>
  <si>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</si>
  <si>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</si>
  <si>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</si>
  <si>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</si>
  <si>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</si>
  <si>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</si>
  <si>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</si>
  <si>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</si>
  <si>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</si>
  <si>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</si>
  <si>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</si>
  <si>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</si>
  <si>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</si>
  <si>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</si>
  <si>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</si>
  <si>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</si>
  <si>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</si>
  <si>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</si>
  <si>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</si>
  <si>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</si>
  <si>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</si>
  <si>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</si>
  <si>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</si>
  <si>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</si>
  <si>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</si>
  <si>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</si>
  <si>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</si>
  <si>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</si>
  <si>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</si>
  <si>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</si>
  <si>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</si>
  <si>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</si>
  <si>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</si>
  <si>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</si>
  <si>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</si>
  <si>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</si>
  <si>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</si>
  <si>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</si>
  <si>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</si>
  <si>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</si>
  <si>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</si>
  <si>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</si>
  <si>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</si>
  <si>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</si>
  <si>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</si>
  <si>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</si>
  <si>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</si>
  <si>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</si>
  <si>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</si>
  <si>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</si>
  <si>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</si>
  <si>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</si>
  <si>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</si>
  <si>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</si>
  <si>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</si>
  <si>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</si>
  <si>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</si>
  <si>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</si>
  <si>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</si>
  <si>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</si>
  <si>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</si>
  <si>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</si>
  <si>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</si>
  <si>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</si>
  <si>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</si>
  <si>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</si>
  <si>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</si>
  <si>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</si>
  <si>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</si>
  <si>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</si>
  <si>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</si>
  <si>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</si>
  <si>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</si>
  <si>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</si>
  <si>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</si>
  <si>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</si>
  <si>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</si>
  <si>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</si>
  <si>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</si>
  <si>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</si>
  <si>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</si>
  <si>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</si>
  <si>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</si>
  <si>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</si>
  <si>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</si>
  <si>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</si>
  <si>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</si>
  <si>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</si>
  <si>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</si>
  <si>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</si>
  <si>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</si>
  <si>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</si>
  <si>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</si>
  <si>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</si>
  <si>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</si>
  <si>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</si>
  <si>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</si>
  <si>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</si>
  <si>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</si>
  <si>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</si>
  <si>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</si>
  <si>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</si>
  <si>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</si>
  <si>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</si>
  <si>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</si>
  <si>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</si>
  <si>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</si>
  <si>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</si>
  <si>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</si>
  <si>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</si>
  <si>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</si>
  <si>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</si>
  <si>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</si>
  <si>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</si>
  <si>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</si>
  <si>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</si>
  <si>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</si>
  <si>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</si>
  <si>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</si>
  <si>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</si>
  <si>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</si>
  <si>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</si>
  <si>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</si>
  <si>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</si>
  <si>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</si>
  <si>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</si>
  <si>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</si>
  <si>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</si>
  <si>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</si>
  <si>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</si>
  <si>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</si>
  <si>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</si>
  <si>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</si>
  <si>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</si>
  <si>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</si>
  <si>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</si>
  <si>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</si>
  <si>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</si>
  <si>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</si>
  <si>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</si>
  <si>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</si>
  <si>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</si>
  <si>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</si>
  <si>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</si>
  <si>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</si>
  <si>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</si>
  <si>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</si>
  <si>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</si>
  <si>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</si>
  <si>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</si>
  <si>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</si>
  <si>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</si>
  <si>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</si>
  <si>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</si>
  <si>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</si>
  <si>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</si>
  <si>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</si>
  <si>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</si>
  <si>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</si>
  <si>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</si>
  <si>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</si>
  <si>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</si>
  <si>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</si>
  <si>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</si>
  <si>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</si>
  <si>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</si>
  <si>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</si>
  <si>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</si>
  <si>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</si>
  <si>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</si>
  <si>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</si>
  <si>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</si>
  <si>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</si>
  <si>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</si>
  <si>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</si>
  <si>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</si>
  <si>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</si>
  <si>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</si>
  <si>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</si>
  <si>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</si>
  <si>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</si>
  <si>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</si>
  <si>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</si>
  <si>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</si>
  <si>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</si>
  <si>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</si>
  <si>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</si>
  <si>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</si>
  <si>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</si>
  <si>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</si>
  <si>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</si>
  <si>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</si>
  <si>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</si>
  <si>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</si>
  <si>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</si>
  <si>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</si>
  <si>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</si>
  <si>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</si>
  <si>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</si>
  <si>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</si>
  <si>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</si>
  <si>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</si>
  <si>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</si>
  <si>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</si>
  <si>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</si>
  <si>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</si>
  <si>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</si>
  <si>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</si>
  <si>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</si>
  <si>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</si>
  <si>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</si>
  <si>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</si>
  <si>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</si>
  <si>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</si>
  <si>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</si>
  <si>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</si>
  <si>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</si>
  <si>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</si>
  <si>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</si>
  <si>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</si>
  <si>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</si>
  <si>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</si>
  <si>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</si>
  <si>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</si>
  <si>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</si>
  <si>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</si>
  <si>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</si>
  <si>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</si>
  <si>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</si>
  <si>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</si>
  <si>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</si>
  <si>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</si>
  <si>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</si>
  <si>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</si>
  <si>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</si>
  <si>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</si>
  <si>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</si>
  <si>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</si>
  <si>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</si>
  <si>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</si>
  <si>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</si>
  <si>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</si>
  <si>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</si>
  <si>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</si>
  <si>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</si>
  <si>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</si>
  <si>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</si>
  <si>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</si>
  <si>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</si>
  <si>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</si>
  <si>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</si>
  <si>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</si>
  <si>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</si>
  <si>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</si>
  <si>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</si>
  <si>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</si>
  <si>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</si>
  <si>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</si>
  <si>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</si>
  <si>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</si>
  <si>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</si>
  <si>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</si>
  <si>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</si>
  <si>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</si>
  <si>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</si>
  <si>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</si>
  <si>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</si>
  <si>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</si>
  <si>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</si>
  <si>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</si>
  <si>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</si>
  <si>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</si>
  <si>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</si>
  <si>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</si>
  <si>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</si>
  <si>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</si>
  <si>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</si>
  <si>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</si>
  <si>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</si>
  <si>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</si>
  <si>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</si>
  <si>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</si>
  <si>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</si>
  <si>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</si>
  <si>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</si>
  <si>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</si>
  <si>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</si>
  <si>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</si>
  <si>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</si>
  <si>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</si>
  <si>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</si>
  <si>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</si>
  <si>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</si>
  <si>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</si>
  <si>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</si>
  <si>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</si>
  <si>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</si>
  <si>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</si>
  <si>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</si>
  <si>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</si>
  <si>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</si>
  <si>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</si>
  <si>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</si>
  <si>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</si>
  <si>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</si>
  <si>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</si>
  <si>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</si>
  <si>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</si>
  <si>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</si>
  <si>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</si>
  <si>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</si>
  <si>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</si>
  <si>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</si>
  <si>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</si>
  <si>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</si>
  <si>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</si>
  <si>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</si>
  <si>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</si>
  <si>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</si>
  <si>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</si>
  <si>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</si>
  <si>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</si>
  <si>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</si>
  <si>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</si>
  <si>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</si>
  <si>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</si>
  <si>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</si>
  <si>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</si>
  <si>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</si>
  <si>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</si>
  <si>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</si>
  <si>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</si>
  <si>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</si>
  <si>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</si>
  <si>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</si>
  <si>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</si>
  <si>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</si>
  <si>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</si>
  <si>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</si>
  <si>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</si>
  <si>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</si>
  <si>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</si>
  <si>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</si>
  <si>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</si>
  <si>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</si>
  <si>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</si>
  <si>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</si>
  <si>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</si>
  <si>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</si>
  <si>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</si>
  <si>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</si>
  <si>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</si>
  <si>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</si>
  <si>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</si>
  <si>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</si>
  <si>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</si>
  <si>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</si>
  <si>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</si>
  <si>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</si>
  <si>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</si>
  <si>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</si>
  <si>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</si>
  <si>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</si>
  <si>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</si>
  <si>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</si>
  <si>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</si>
  <si>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</si>
  <si>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</si>
  <si>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</si>
  <si>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</si>
  <si>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</si>
  <si>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</si>
  <si>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</si>
  <si>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</si>
  <si>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</si>
  <si>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</si>
  <si>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</si>
  <si>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</si>
  <si>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</si>
  <si>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</si>
  <si>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</si>
  <si>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</si>
  <si>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</si>
  <si>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</si>
  <si>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</si>
  <si>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</si>
  <si>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</si>
  <si>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</si>
  <si>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</si>
  <si>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</si>
  <si>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</si>
  <si>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</si>
  <si>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</si>
  <si>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</si>
  <si>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</si>
  <si>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</si>
  <si>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</si>
  <si>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</si>
  <si>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</si>
  <si>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</si>
  <si>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</si>
  <si>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</si>
  <si>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</si>
  <si>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</si>
  <si>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</si>
  <si>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</si>
  <si>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</si>
  <si>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</si>
  <si>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</si>
  <si>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</si>
  <si>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</si>
  <si>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</si>
  <si>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</si>
  <si>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</si>
  <si>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</si>
  <si>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</si>
  <si>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</si>
  <si>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</si>
  <si>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</si>
  <si>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</si>
  <si>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</si>
  <si>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</si>
  <si>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</si>
  <si>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</si>
  <si>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</si>
  <si>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</si>
  <si>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</si>
  <si>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</si>
  <si>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</si>
  <si>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</si>
  <si>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</si>
  <si>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</si>
  <si>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</si>
  <si>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</si>
  <si>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</si>
  <si>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</si>
  <si>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</si>
  <si>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</si>
  <si>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</si>
  <si>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</si>
  <si>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</si>
  <si>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</si>
  <si>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</si>
  <si>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</si>
  <si>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</si>
  <si>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</si>
  <si>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</si>
  <si>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</si>
  <si>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</si>
  <si>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</si>
  <si>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</si>
  <si>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</si>
  <si>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</si>
  <si>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</si>
  <si>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</si>
  <si>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</si>
  <si>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</si>
  <si>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</si>
  <si>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</si>
  <si>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</si>
  <si>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</si>
  <si>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</si>
  <si>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</si>
  <si>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</si>
  <si>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</si>
  <si>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</si>
  <si>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</si>
  <si>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</si>
  <si>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</si>
  <si>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</si>
  <si>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</si>
  <si>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</si>
  <si>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</si>
  <si>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</si>
  <si>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</si>
  <si>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</si>
  <si>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</si>
  <si>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</si>
  <si>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</si>
  <si>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</si>
  <si>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</si>
  <si>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</si>
  <si>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</si>
  <si>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</si>
  <si>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</si>
  <si>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</si>
  <si>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</si>
  <si>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</si>
  <si>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</si>
  <si>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</si>
  <si>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</si>
  <si>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</si>
  <si>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</si>
  <si>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</si>
  <si>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</si>
  <si>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</si>
  <si>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</si>
  <si>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</si>
  <si>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</si>
  <si>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</si>
  <si>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</si>
  <si>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</si>
  <si>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</si>
  <si>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</si>
  <si>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</si>
  <si>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</si>
  <si>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</si>
  <si>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</si>
  <si>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</si>
  <si>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</si>
  <si>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</si>
  <si>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</si>
  <si>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</si>
  <si>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</si>
  <si>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</si>
  <si>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</si>
  <si>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</si>
  <si>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</si>
  <si>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</si>
  <si>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</si>
  <si>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</si>
  <si>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</si>
  <si>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</si>
  <si>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</si>
  <si>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</si>
  <si>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</si>
  <si>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</si>
  <si>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</si>
  <si>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</si>
  <si>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</si>
  <si>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</si>
  <si>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</si>
  <si>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</si>
  <si>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</si>
  <si>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</si>
  <si>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</si>
  <si>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</si>
  <si>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</si>
  <si>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</si>
  <si>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</si>
  <si>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</si>
  <si>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</si>
  <si>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</si>
  <si>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</si>
  <si>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</si>
  <si>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</si>
  <si>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</si>
  <si>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</si>
  <si>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</si>
  <si>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</si>
  <si>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</si>
  <si>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</si>
  <si>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</si>
  <si>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</si>
  <si>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</si>
  <si>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</si>
  <si>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</si>
  <si>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</si>
  <si>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</si>
  <si>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</si>
  <si>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</si>
  <si>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</si>
  <si>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</si>
  <si>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</si>
  <si>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</si>
  <si>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</si>
  <si>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</si>
  <si>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</si>
  <si>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</si>
  <si>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</si>
  <si>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</si>
  <si>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</si>
  <si>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</si>
  <si>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</si>
  <si>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</si>
  <si>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</si>
  <si>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</si>
  <si>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</si>
  <si>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</si>
  <si>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</si>
  <si>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</si>
  <si>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</si>
  <si>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</si>
  <si>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</si>
  <si>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</si>
  <si>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</si>
  <si>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</si>
  <si>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</si>
  <si>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</si>
  <si>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</si>
  <si>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</si>
  <si>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</si>
  <si>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</si>
  <si>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</si>
  <si>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</si>
  <si>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</si>
  <si>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</si>
  <si>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</si>
  <si>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</si>
  <si>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</si>
  <si>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</si>
  <si>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</si>
  <si>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</si>
  <si>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</si>
  <si>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</si>
  <si>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</si>
  <si>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</si>
  <si>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</si>
  <si>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</si>
  <si>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</si>
  <si>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</si>
  <si>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</si>
  <si>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</si>
  <si>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</si>
  <si>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</si>
  <si>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</si>
  <si>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</si>
  <si>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</si>
  <si>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</si>
  <si>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</si>
  <si>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</si>
  <si>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</si>
  <si>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</si>
  <si>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</si>
  <si>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</si>
  <si>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</si>
  <si>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</si>
  <si>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</si>
  <si>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</si>
  <si>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</si>
  <si>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</si>
  <si>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</si>
  <si>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</si>
  <si>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</si>
  <si>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</si>
  <si>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</si>
  <si>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</si>
  <si>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</si>
  <si>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</si>
  <si>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</si>
  <si>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</si>
  <si>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</si>
  <si>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</si>
  <si>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</si>
  <si>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</si>
  <si>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</si>
  <si>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</si>
  <si>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</si>
  <si>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</si>
  <si>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</si>
  <si>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</si>
  <si>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</si>
  <si>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</si>
  <si>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</si>
  <si>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</si>
  <si>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</si>
  <si>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</si>
  <si>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</si>
  <si>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</si>
  <si>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</si>
  <si>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</si>
  <si>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</si>
  <si>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</si>
  <si>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</si>
  <si>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</si>
  <si>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</si>
  <si>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</si>
  <si>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</si>
  <si>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</si>
  <si>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</si>
  <si>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</si>
  <si>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</si>
  <si>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</si>
  <si>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</si>
  <si>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</si>
  <si>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</si>
  <si>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</si>
  <si>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</si>
  <si>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</si>
  <si>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</si>
  <si>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</si>
  <si>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</si>
  <si>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</si>
  <si>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</si>
  <si>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</si>
  <si>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</si>
  <si>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</si>
  <si>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</si>
  <si>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</si>
  <si>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</si>
  <si>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</si>
  <si>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</si>
  <si>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</si>
  <si>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</si>
  <si>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</si>
  <si>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</si>
  <si>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</si>
  <si>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</si>
  <si>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</si>
  <si>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</si>
  <si>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</si>
  <si>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</si>
  <si>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</si>
  <si>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</si>
  <si>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</si>
  <si>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</si>
  <si>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</si>
  <si>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</si>
  <si>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</si>
  <si>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</si>
  <si>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</si>
  <si>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</si>
  <si>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</si>
  <si>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</si>
  <si>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</si>
  <si>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</si>
  <si>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</si>
  <si>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</si>
  <si>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</si>
  <si>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</si>
  <si>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</si>
  <si>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</si>
  <si>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</si>
  <si>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</si>
  <si>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</si>
  <si>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</si>
  <si>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</si>
  <si>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</si>
  <si>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</si>
  <si>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</si>
  <si>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</si>
  <si>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</si>
  <si>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</si>
  <si>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</si>
  <si>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</si>
  <si>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</si>
  <si>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</si>
  <si>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</si>
  <si>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</si>
  <si>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</si>
  <si>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</si>
  <si>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</si>
  <si>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</si>
  <si>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</si>
  <si>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</si>
  <si>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</si>
  <si>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</si>
  <si>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</si>
  <si>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</si>
  <si>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</si>
  <si>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</si>
  <si>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</si>
  <si>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</si>
  <si>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</si>
  <si>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</si>
  <si>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</si>
  <si>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</si>
  <si>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</si>
  <si>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</si>
  <si>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</si>
  <si>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</si>
  <si>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</si>
  <si>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</si>
  <si>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</si>
  <si>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</si>
  <si>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</si>
  <si>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</si>
  <si>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</si>
  <si>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</si>
  <si>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</si>
  <si>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</si>
  <si>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</si>
  <si>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</si>
  <si>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</si>
  <si>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</si>
  <si>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</si>
  <si>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</si>
  <si>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</si>
  <si>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</si>
  <si>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</si>
  <si>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</si>
  <si>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</si>
  <si>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</si>
  <si>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</si>
  <si>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</si>
  <si>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</si>
  <si>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</si>
  <si>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</si>
  <si>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</si>
  <si>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</si>
  <si>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</si>
  <si>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</si>
  <si>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</si>
  <si>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</si>
  <si>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</si>
  <si>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</si>
  <si>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</si>
  <si>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</si>
  <si>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</si>
  <si>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</si>
  <si>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</si>
  <si>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</si>
  <si>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</si>
  <si>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</si>
  <si>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</si>
  <si>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</si>
  <si>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</si>
  <si>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</si>
  <si>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</si>
  <si>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</si>
  <si>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</si>
  <si>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</si>
  <si>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</si>
  <si>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</si>
  <si>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</si>
  <si>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</si>
  <si>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</si>
  <si>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</si>
  <si>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</si>
  <si>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</si>
  <si>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</si>
  <si>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</si>
  <si>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</si>
  <si>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</si>
  <si>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</si>
  <si>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</si>
  <si>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</si>
  <si>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</si>
  <si>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</si>
  <si>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</si>
  <si>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</si>
  <si>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</si>
  <si>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</si>
  <si>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</si>
  <si>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</si>
  <si>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</si>
  <si>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</si>
  <si>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</si>
  <si>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</si>
  <si>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</si>
  <si>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</si>
  <si>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</si>
  <si>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</si>
  <si>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</si>
  <si>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</si>
  <si>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</si>
  <si>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</si>
  <si>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</si>
  <si>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</si>
  <si>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</si>
  <si>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</si>
  <si>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</si>
  <si>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</si>
  <si>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</si>
  <si>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</si>
  <si>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</si>
  <si>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</si>
  <si>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</si>
  <si>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</si>
  <si>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</si>
  <si>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</si>
  <si>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</si>
  <si>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</si>
  <si>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</si>
  <si>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</si>
  <si>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</si>
  <si>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</si>
  <si>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</si>
  <si>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</si>
  <si>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</si>
  <si>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</si>
  <si>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</si>
  <si>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</si>
  <si>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</si>
  <si>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</si>
  <si>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</si>
  <si>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</si>
  <si>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</si>
  <si>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</si>
  <si>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</si>
  <si>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</si>
  <si>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</si>
  <si>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</si>
  <si>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</si>
  <si>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</si>
  <si>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</si>
  <si>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</si>
  <si>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</si>
  <si>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</si>
  <si>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</si>
  <si>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</si>
  <si>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</si>
  <si>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</si>
  <si>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</si>
  <si>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</si>
  <si>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</si>
  <si>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</si>
  <si>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</si>
  <si>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</si>
  <si>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</si>
  <si>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</si>
  <si>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</si>
  <si>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</si>
  <si>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</si>
  <si>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</si>
  <si>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</si>
  <si>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</si>
  <si>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</si>
  <si>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</si>
  <si>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</si>
  <si>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</si>
  <si>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</si>
  <si>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</si>
  <si>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</si>
  <si>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</si>
  <si>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</si>
  <si>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</si>
  <si>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</si>
  <si>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</si>
  <si>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</si>
  <si>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</si>
  <si>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</si>
  <si>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</si>
  <si>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</si>
  <si>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</si>
  <si>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</si>
  <si>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</si>
  <si>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</si>
  <si>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</si>
  <si>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</si>
  <si>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</si>
  <si>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</si>
  <si>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</si>
  <si>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</si>
  <si>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</si>
  <si>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</si>
  <si>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</si>
  <si>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</si>
  <si>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</si>
  <si>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</si>
  <si>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</si>
  <si>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</si>
  <si>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</si>
  <si>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</si>
  <si>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</si>
  <si>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</si>
  <si>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</si>
  <si>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</si>
  <si>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</si>
  <si>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</si>
  <si>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</si>
  <si>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</si>
  <si>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</si>
  <si>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</si>
  <si>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</si>
  <si>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</si>
  <si>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</si>
  <si>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</si>
  <si>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</si>
  <si>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</si>
  <si>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</si>
  <si>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</si>
  <si>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</si>
  <si>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</si>
  <si>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</si>
  <si>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</si>
  <si>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</si>
  <si>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</si>
  <si>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</si>
  <si>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</si>
  <si>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</si>
  <si>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</si>
  <si>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</si>
  <si>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</si>
  <si>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</si>
  <si>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</si>
  <si>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</si>
  <si>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</si>
  <si>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</si>
  <si>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</si>
  <si>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</si>
  <si>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</si>
  <si>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</si>
  <si>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</si>
  <si>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</si>
  <si>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</si>
  <si>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</si>
  <si>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</si>
  <si>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</si>
  <si>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</si>
  <si>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</si>
  <si>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</si>
  <si>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</si>
  <si>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</si>
  <si>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</si>
  <si>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</si>
  <si>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</si>
  <si>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</si>
  <si>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</si>
  <si>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</si>
  <si>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</si>
  <si>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</si>
  <si>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</si>
  <si>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</si>
  <si>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</si>
  <si>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</si>
  <si>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</si>
  <si>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</si>
  <si>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</si>
  <si>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</si>
  <si>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</si>
  <si>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</si>
  <si>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</si>
  <si>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</si>
  <si>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</si>
  <si>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</si>
  <si>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</si>
  <si>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</si>
  <si>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</si>
  <si>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</si>
  <si>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</si>
  <si>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</si>
  <si>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</si>
  <si>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</si>
  <si>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</si>
  <si>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</si>
  <si>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</si>
  <si>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</si>
  <si>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</si>
  <si>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</si>
  <si>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</si>
  <si>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</si>
  <si>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</si>
  <si>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</si>
  <si>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</si>
  <si>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</si>
  <si>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</si>
  <si>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</si>
  <si>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</si>
  <si>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</si>
  <si>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</si>
  <si>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</si>
  <si>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</si>
  <si>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</si>
  <si>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</si>
  <si>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</si>
  <si>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</si>
  <si>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</si>
  <si>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</si>
  <si>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</si>
  <si>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</si>
  <si>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</si>
  <si>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</si>
  <si>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</si>
  <si>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</si>
  <si>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</si>
  <si>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</si>
  <si>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</si>
  <si>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</si>
  <si>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</si>
  <si>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</si>
  <si>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</si>
  <si>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</si>
  <si>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</si>
  <si>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</si>
  <si>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</si>
  <si>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</si>
  <si>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</si>
  <si>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</si>
  <si>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</si>
  <si>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</si>
  <si>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</si>
  <si>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</si>
  <si>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</si>
  <si>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</si>
  <si>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</si>
  <si>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</si>
  <si>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</si>
  <si>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</si>
  <si>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</si>
  <si>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</si>
  <si>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</si>
  <si>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</si>
  <si>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</si>
  <si>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</si>
  <si>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</si>
  <si>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</si>
  <si>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</si>
  <si>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</si>
  <si>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</si>
  <si>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</si>
  <si>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</si>
  <si>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</si>
  <si>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</si>
  <si>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</si>
  <si>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</si>
  <si>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</si>
  <si>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</si>
  <si>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</si>
  <si>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</si>
  <si>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</si>
  <si>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</si>
  <si>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</si>
  <si>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</si>
  <si>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</si>
  <si>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</si>
  <si>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</si>
  <si>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</si>
  <si>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</si>
  <si>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</si>
  <si>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</si>
  <si>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</si>
  <si>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</si>
  <si>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</si>
  <si>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</si>
  <si>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</si>
  <si>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</si>
  <si>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</si>
  <si>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</si>
  <si>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</si>
  <si>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</si>
  <si>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</si>
  <si>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</si>
  <si>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</si>
  <si>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</si>
  <si>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</si>
  <si>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</si>
  <si>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</si>
  <si>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</si>
  <si>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</si>
  <si>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</si>
  <si>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</si>
  <si>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</si>
  <si>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</si>
  <si>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</si>
  <si>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</si>
  <si>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</si>
  <si>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</si>
  <si>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</si>
  <si>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</si>
  <si>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</si>
  <si>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</si>
  <si>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</si>
  <si>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</si>
  <si>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</si>
  <si>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</si>
  <si>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</si>
  <si>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</si>
  <si>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</si>
  <si>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</si>
  <si>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</si>
  <si>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</si>
  <si>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</si>
  <si>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</si>
  <si>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</si>
  <si>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</si>
  <si>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</si>
  <si>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</si>
  <si>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</si>
  <si>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</si>
  <si>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</si>
  <si>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</si>
  <si>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</si>
  <si>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</si>
  <si>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</si>
  <si>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</si>
  <si>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</si>
  <si>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</si>
  <si>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</si>
  <si>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</si>
  <si>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</si>
  <si>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</si>
  <si>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</si>
  <si>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</si>
  <si>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</si>
  <si>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</si>
  <si>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</si>
  <si>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</si>
  <si>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</si>
  <si>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</si>
  <si>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</si>
  <si>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</si>
  <si>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</si>
  <si>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</si>
  <si>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</si>
  <si>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</si>
  <si>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</si>
  <si>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</si>
  <si>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</si>
  <si>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</si>
  <si>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</si>
  <si>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</si>
  <si>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</si>
  <si>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</si>
  <si>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</si>
  <si>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</si>
  <si>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</si>
  <si>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</si>
  <si>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</si>
  <si>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</si>
  <si>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</si>
  <si>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</si>
  <si>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</si>
  <si>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</si>
  <si>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</si>
  <si>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</si>
  <si>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</si>
  <si>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</si>
  <si>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</si>
  <si>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</si>
  <si>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</si>
  <si>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</si>
  <si>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</si>
  <si>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</si>
  <si>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</si>
  <si>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</si>
  <si>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</si>
  <si>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</si>
  <si>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</si>
  <si>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</si>
  <si>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</si>
  <si>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</si>
  <si>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</si>
  <si>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</si>
  <si>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</si>
  <si>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</si>
  <si>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</si>
  <si>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</si>
  <si>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</si>
  <si>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</si>
  <si>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</si>
  <si>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</si>
  <si>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</si>
  <si>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</si>
  <si>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</si>
  <si>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</si>
  <si>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</si>
  <si>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</si>
  <si>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</si>
  <si>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</si>
  <si>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</si>
  <si>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</si>
  <si>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</si>
  <si>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</si>
  <si>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</si>
  <si>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</si>
  <si>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</si>
  <si>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</si>
  <si>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</si>
  <si>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</si>
  <si>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</si>
  <si>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</si>
  <si>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</si>
  <si>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</si>
  <si>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</si>
  <si>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</si>
  <si>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</si>
  <si>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</si>
  <si>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</si>
  <si>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</si>
  <si>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</si>
  <si>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</si>
  <si>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</si>
  <si>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</si>
  <si>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</si>
  <si>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</si>
  <si>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</si>
  <si>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</si>
  <si>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</si>
  <si>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</si>
  <si>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</si>
  <si>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</si>
  <si>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</si>
  <si>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</si>
  <si>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</si>
  <si>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</si>
  <si>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</si>
  <si>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</si>
  <si>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</si>
  <si>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</si>
  <si>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</si>
  <si>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</si>
  <si>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</si>
  <si>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</si>
  <si>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</si>
  <si>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</si>
  <si>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</si>
  <si>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</si>
  <si>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</si>
  <si>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</si>
  <si>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</si>
  <si>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</si>
  <si>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</si>
  <si>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</si>
  <si>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</si>
  <si>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</si>
  <si>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</si>
  <si>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</si>
  <si>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</si>
  <si>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</si>
  <si>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</si>
  <si>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</si>
  <si>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</si>
  <si>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</si>
  <si>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</si>
  <si>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</si>
  <si>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</si>
  <si>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</si>
  <si>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</si>
  <si>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</si>
  <si>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</si>
  <si>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</si>
  <si>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</si>
  <si>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</si>
  <si>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</si>
  <si>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</si>
  <si>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</si>
  <si>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</si>
  <si>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</si>
  <si>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</si>
  <si>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</si>
  <si>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</si>
  <si>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</si>
  <si>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</si>
  <si>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</si>
  <si>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</si>
  <si>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</si>
  <si>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</si>
  <si>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</si>
  <si>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</si>
  <si>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</si>
  <si>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</si>
  <si>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</si>
  <si>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</si>
  <si>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</si>
  <si>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</si>
  <si>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</si>
  <si>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</si>
  <si>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</si>
  <si>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</si>
  <si>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</si>
  <si>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</si>
  <si>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</si>
  <si>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</si>
  <si>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</si>
  <si>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</si>
  <si>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</si>
  <si>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</si>
  <si>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</si>
  <si>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</si>
  <si>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</si>
  <si>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</si>
  <si>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</si>
  <si>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</si>
  <si>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</si>
  <si>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</si>
  <si>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</si>
  <si>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</si>
  <si>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</si>
  <si>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</si>
  <si>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</si>
  <si>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</si>
  <si>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</si>
  <si>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</si>
  <si>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</si>
  <si>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</si>
  <si>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</si>
  <si>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</si>
  <si>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</si>
  <si>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</si>
  <si>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</si>
  <si>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</si>
  <si>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</si>
  <si>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</si>
  <si>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</si>
  <si>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</si>
  <si>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</si>
  <si>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</si>
  <si>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</si>
  <si>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</si>
  <si>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</si>
  <si>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</si>
  <si>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</si>
  <si>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</si>
  <si>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</si>
  <si>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</si>
  <si>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</si>
  <si>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</si>
  <si>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</si>
  <si>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</si>
  <si>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</si>
  <si>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</si>
  <si>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</si>
  <si>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</si>
  <si>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</si>
  <si>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</si>
  <si>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</si>
  <si>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</si>
  <si>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</si>
  <si>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</si>
  <si>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</si>
  <si>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</si>
  <si>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</si>
  <si>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</si>
  <si>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</si>
  <si>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</si>
  <si>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</si>
  <si>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</si>
  <si>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</si>
  <si>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</si>
  <si>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</si>
  <si>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</si>
  <si>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</si>
  <si>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</si>
  <si>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</si>
  <si>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</si>
  <si>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</si>
  <si>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</si>
  <si>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</si>
  <si>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</si>
  <si>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</si>
  <si>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</si>
  <si>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</si>
  <si>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</si>
  <si>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</si>
  <si>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</si>
  <si>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</si>
  <si>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</si>
  <si>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</si>
  <si>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</si>
  <si>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</si>
  <si>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</si>
  <si>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</si>
  <si>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</si>
  <si>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</si>
  <si>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</si>
  <si>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</si>
  <si>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</si>
  <si>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</si>
  <si>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</si>
  <si>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</si>
  <si>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</si>
  <si>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</si>
  <si>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</si>
  <si>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</si>
  <si>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</si>
  <si>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</si>
  <si>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</si>
  <si>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</si>
  <si>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</si>
  <si>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</si>
  <si>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</si>
  <si>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</si>
  <si>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</si>
  <si>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</si>
  <si>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</si>
  <si>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</si>
  <si>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</si>
  <si>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</si>
  <si>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</si>
  <si>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</si>
  <si>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</si>
  <si>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</si>
  <si>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</si>
  <si>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</si>
  <si>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</si>
  <si>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</si>
  <si>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</si>
  <si>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</si>
  <si>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</si>
  <si>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</si>
  <si>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</si>
  <si>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</si>
  <si>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</si>
  <si>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</si>
  <si>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</si>
  <si>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</si>
  <si>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</si>
  <si>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</si>
  <si>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</si>
  <si>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</si>
  <si>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</si>
  <si>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</si>
  <si>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</si>
  <si>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</si>
  <si>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</si>
  <si>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</si>
  <si>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</si>
  <si>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</si>
  <si>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</si>
  <si>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</si>
  <si>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</si>
  <si>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</si>
  <si>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</si>
  <si>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</si>
  <si>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</si>
  <si>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</si>
  <si>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</si>
  <si>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</si>
  <si>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</si>
  <si>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</si>
  <si>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</si>
  <si>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</si>
  <si>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</si>
  <si>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</si>
  <si>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</si>
  <si>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</si>
  <si>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</si>
  <si>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</si>
  <si>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</si>
  <si>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</si>
  <si>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</si>
  <si>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</si>
  <si>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</si>
  <si>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</si>
  <si>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</si>
  <si>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</si>
  <si>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</si>
  <si>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</si>
  <si>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</si>
  <si>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</si>
  <si>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</si>
  <si>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</si>
  <si>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</si>
  <si>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</si>
  <si>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</si>
  <si>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</si>
  <si>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</si>
  <si>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</si>
  <si>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</si>
  <si>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</si>
  <si>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</si>
  <si>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</si>
  <si>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</si>
  <si>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</si>
  <si>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</si>
  <si>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</si>
  <si>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</si>
  <si>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</si>
  <si>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</si>
  <si>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</si>
  <si>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</si>
  <si>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</si>
  <si>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</si>
  <si>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</si>
  <si>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</si>
  <si>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</si>
  <si>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</si>
  <si>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</si>
  <si>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</si>
  <si>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</si>
  <si>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</si>
  <si>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</si>
  <si>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</si>
  <si>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</si>
  <si>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</si>
  <si>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</si>
  <si>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</si>
  <si>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</si>
  <si>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</si>
  <si>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</si>
  <si>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</si>
  <si>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</si>
  <si>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</si>
  <si>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</si>
  <si>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</si>
  <si>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</si>
  <si>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</si>
  <si>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</si>
  <si>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</si>
  <si>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</si>
  <si>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</si>
  <si>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</si>
  <si>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</si>
  <si>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</si>
  <si>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</si>
  <si>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</si>
  <si>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</si>
  <si>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</si>
  <si>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</si>
  <si>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</si>
  <si>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</si>
  <si>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</si>
  <si>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</si>
  <si>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</si>
  <si>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</si>
  <si>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</si>
  <si>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</si>
  <si>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</si>
  <si>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</si>
  <si>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</si>
  <si>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</si>
  <si>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</si>
  <si>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</si>
  <si>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</si>
  <si>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</si>
  <si>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</si>
  <si>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</si>
  <si>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</si>
  <si>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</si>
  <si>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</si>
  <si>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</si>
  <si>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</si>
  <si>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</si>
  <si>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</si>
  <si>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</si>
  <si>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</si>
  <si>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</si>
  <si>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</si>
  <si>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</si>
  <si>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</si>
  <si>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</si>
  <si>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</si>
  <si>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</si>
  <si>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</si>
  <si>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</si>
  <si>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</si>
  <si>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</si>
  <si>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</si>
  <si>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</si>
  <si>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</si>
  <si>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</si>
  <si>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</si>
  <si>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</si>
  <si>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</si>
  <si>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</si>
  <si>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</si>
  <si>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</si>
  <si>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</si>
  <si>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</si>
  <si>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</si>
  <si>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</si>
  <si>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</si>
  <si>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</si>
  <si>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</si>
  <si>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</si>
  <si>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</si>
  <si>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</si>
  <si>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</si>
  <si>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</si>
  <si>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</si>
  <si>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</si>
  <si>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</si>
  <si>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</si>
  <si>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</si>
  <si>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</si>
  <si>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</si>
  <si>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</si>
  <si>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</si>
  <si>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</si>
  <si>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</si>
  <si>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</si>
  <si>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</si>
  <si>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</si>
  <si>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</si>
  <si>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</si>
  <si>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</si>
  <si>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</si>
  <si>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</si>
  <si>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</si>
  <si>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</si>
  <si>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</si>
  <si>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</si>
  <si>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</si>
  <si>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</si>
  <si>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</si>
  <si>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</si>
  <si>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</si>
  <si>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</si>
  <si>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</si>
  <si>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</si>
  <si>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</si>
  <si>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</si>
  <si>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</si>
  <si>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</si>
  <si>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</si>
  <si>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</si>
  <si>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</si>
  <si>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</si>
  <si>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</si>
  <si>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</si>
  <si>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</si>
  <si>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</si>
  <si>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</si>
  <si>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</si>
  <si>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</si>
  <si>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</si>
  <si>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</si>
  <si>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</si>
  <si>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</si>
  <si>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</si>
  <si>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</si>
  <si>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</si>
  <si>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</si>
  <si>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</si>
  <si>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</si>
  <si>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</si>
  <si>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</si>
  <si>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</si>
  <si>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</si>
  <si>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</si>
  <si>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</si>
  <si>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</si>
  <si>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</si>
  <si>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</si>
  <si>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</si>
  <si>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</si>
  <si>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</si>
  <si>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</si>
  <si>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</si>
  <si>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</si>
  <si>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</si>
  <si>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</si>
  <si>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</si>
  <si>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</si>
  <si>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</si>
  <si>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</si>
  <si>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</si>
  <si>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</si>
  <si>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</si>
  <si>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</si>
  <si>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</si>
  <si>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</si>
  <si>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</si>
  <si>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</si>
  <si>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</si>
  <si>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</si>
  <si>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</si>
  <si>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</si>
  <si>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</si>
  <si>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</si>
  <si>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</si>
  <si>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</si>
  <si>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</si>
  <si>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</si>
  <si>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</si>
  <si>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</si>
  <si>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</si>
  <si>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</si>
  <si>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</si>
  <si>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</si>
  <si>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</si>
  <si>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</si>
  <si>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</si>
  <si>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</si>
  <si>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</si>
  <si>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</si>
  <si>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</si>
  <si>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</si>
  <si>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</si>
  <si>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</si>
  <si>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</si>
  <si>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</si>
  <si>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</si>
  <si>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</si>
  <si>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</si>
  <si>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</si>
  <si>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</si>
  <si>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</si>
  <si>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</si>
  <si>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</si>
  <si>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</si>
  <si>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</si>
  <si>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</si>
  <si>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</si>
  <si>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</si>
  <si>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</si>
  <si>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</si>
  <si>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</si>
  <si>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</si>
  <si>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</si>
  <si>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</si>
  <si>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</si>
  <si>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</si>
  <si>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</si>
  <si>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</si>
  <si>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</si>
  <si>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</si>
  <si>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</si>
  <si>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</si>
  <si>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</si>
  <si>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</si>
  <si>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</si>
  <si>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</si>
  <si>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</si>
  <si>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</si>
  <si>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</si>
  <si>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</si>
  <si>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</si>
  <si>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</si>
  <si>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</si>
  <si>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</si>
  <si>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</si>
  <si>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</si>
  <si>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</si>
  <si>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</si>
  <si>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</si>
  <si>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</si>
  <si>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</si>
  <si>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</si>
  <si>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</si>
  <si>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</si>
  <si>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</si>
  <si>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</si>
  <si>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</si>
  <si>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</si>
  <si>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</si>
  <si>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</si>
  <si>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</si>
  <si>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</si>
  <si>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</si>
  <si>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</si>
  <si>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</si>
  <si>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</si>
  <si>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</si>
  <si>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</si>
  <si>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</si>
  <si>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</si>
  <si>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</si>
  <si>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</si>
  <si>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</si>
  <si>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</si>
  <si>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</si>
  <si>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</si>
  <si>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</si>
  <si>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</si>
  <si>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</si>
  <si>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</si>
  <si>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</si>
  <si>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</si>
  <si>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</si>
  <si>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</si>
  <si>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</si>
  <si>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</si>
  <si>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</si>
  <si>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</si>
  <si>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</si>
  <si>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</si>
  <si>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</si>
  <si>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</si>
  <si>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</si>
  <si>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</si>
  <si>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</si>
  <si>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</si>
  <si>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</si>
  <si>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</si>
  <si>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</si>
  <si>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</si>
  <si>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</si>
  <si>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</si>
  <si>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</si>
  <si>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</si>
  <si>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</si>
  <si>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</si>
  <si>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</si>
  <si>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</si>
  <si>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</si>
  <si>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</si>
  <si>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</si>
  <si>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</si>
  <si>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</si>
  <si>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</si>
  <si>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</si>
  <si>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</si>
  <si>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</si>
  <si>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</si>
  <si>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</si>
  <si>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</si>
  <si>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</si>
  <si>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</si>
  <si>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</si>
  <si>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</si>
  <si>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</si>
  <si>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</si>
  <si>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</si>
  <si>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</si>
  <si>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</si>
  <si>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</si>
  <si>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</si>
  <si>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</si>
  <si>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</si>
  <si>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</si>
  <si>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</si>
  <si>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</si>
  <si>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</si>
  <si>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</si>
  <si>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</si>
  <si>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</si>
  <si>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</si>
  <si>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</si>
  <si>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</si>
  <si>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</si>
  <si>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</si>
  <si>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</si>
  <si>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</si>
  <si>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</si>
  <si>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</si>
  <si>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</si>
  <si>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</si>
  <si>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</si>
  <si>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</si>
  <si>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</si>
  <si>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</si>
  <si>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</si>
  <si>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</si>
  <si>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</si>
  <si>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</si>
  <si>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</si>
  <si>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</si>
  <si>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</si>
  <si>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</si>
  <si>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</si>
  <si>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</si>
  <si>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</si>
  <si>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</si>
  <si>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</si>
  <si>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</si>
  <si>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</si>
  <si>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</si>
  <si>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</si>
  <si>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</si>
  <si>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</si>
  <si>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</si>
  <si>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</si>
  <si>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</si>
  <si>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</si>
  <si>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</si>
  <si>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</si>
  <si>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</si>
  <si>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</si>
  <si>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</si>
  <si>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</si>
  <si>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</si>
  <si>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</si>
  <si>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</si>
  <si>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</si>
  <si>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</si>
  <si>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</si>
  <si>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</si>
  <si>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</si>
  <si>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</si>
  <si>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</si>
  <si>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</si>
  <si>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</si>
  <si>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</si>
  <si>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</si>
  <si>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</si>
  <si>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</si>
  <si>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</si>
  <si>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</si>
  <si>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</si>
  <si>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</si>
  <si>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</si>
  <si>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</si>
  <si>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</si>
  <si>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</si>
  <si>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</si>
  <si>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</si>
  <si>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</si>
  <si>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</si>
  <si>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</si>
  <si>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</si>
  <si>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</si>
  <si>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</si>
  <si>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</si>
  <si>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</si>
  <si>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</si>
  <si>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</si>
  <si>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</si>
  <si>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</si>
  <si>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</si>
  <si>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</si>
  <si>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</si>
  <si>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</si>
  <si>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</si>
  <si>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</si>
  <si>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</si>
  <si>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</si>
  <si>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</si>
  <si>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</si>
  <si>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</si>
  <si>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</si>
  <si>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</si>
  <si>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</si>
  <si>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</si>
  <si>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</si>
  <si>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</si>
  <si>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</si>
  <si>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</si>
  <si>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</si>
  <si>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</si>
  <si>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</si>
  <si>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</si>
  <si>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</si>
  <si>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</si>
  <si>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</si>
  <si>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</si>
  <si>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</si>
  <si>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</si>
  <si>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</si>
  <si>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</si>
  <si>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</si>
  <si>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</si>
  <si>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</si>
  <si>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</si>
  <si>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</si>
  <si>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</si>
  <si>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</si>
  <si>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</si>
  <si>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</si>
  <si>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</si>
  <si>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</si>
  <si>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</si>
  <si>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</si>
  <si>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</si>
  <si>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</si>
  <si>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</si>
  <si>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</si>
  <si>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</si>
  <si>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</si>
  <si>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</si>
  <si>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</si>
  <si>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</si>
  <si>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</si>
  <si>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</si>
  <si>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</si>
  <si>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</si>
  <si>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</si>
  <si>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</si>
  <si>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</si>
  <si>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</si>
  <si>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</si>
  <si>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</si>
  <si>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</si>
  <si>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</si>
  <si>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</si>
  <si>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</si>
  <si>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</si>
  <si>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</si>
  <si>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</si>
  <si>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</si>
  <si>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</si>
  <si>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</si>
  <si>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</si>
  <si>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</si>
  <si>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</si>
  <si>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</si>
  <si>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</si>
  <si>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</si>
  <si>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</si>
  <si>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</si>
  <si>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</si>
  <si>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</si>
  <si>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</si>
  <si>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</si>
  <si>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</si>
  <si>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</si>
  <si>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</si>
  <si>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</si>
  <si>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</si>
  <si>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</si>
  <si>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</si>
  <si>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</si>
  <si>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</si>
  <si>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</si>
  <si>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</si>
  <si>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</si>
  <si>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</si>
  <si>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</si>
  <si>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</si>
  <si>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</si>
  <si>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</si>
  <si>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</si>
  <si>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</si>
  <si>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</si>
  <si>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</si>
  <si>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</si>
  <si>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</si>
  <si>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</si>
  <si>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</si>
  <si>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</si>
  <si>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</si>
  <si>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</si>
  <si>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</si>
  <si>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</si>
  <si>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</si>
  <si>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</si>
  <si>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</si>
  <si>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</si>
  <si>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</si>
  <si>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</si>
  <si>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</si>
  <si>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</si>
  <si>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</si>
  <si>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</si>
  <si>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</si>
  <si>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</si>
  <si>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</si>
  <si>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</si>
  <si>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</si>
  <si>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</si>
  <si>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</si>
  <si>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</si>
  <si>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</si>
  <si>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</si>
  <si>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</si>
  <si>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</si>
  <si>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</si>
  <si>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</si>
  <si>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</si>
  <si>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</si>
  <si>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</si>
  <si>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</si>
  <si>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</si>
  <si>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</si>
  <si>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</si>
  <si>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</si>
  <si>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</si>
  <si>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</si>
  <si>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</si>
  <si>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</si>
  <si>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</si>
  <si>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</si>
  <si>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</si>
  <si>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</si>
  <si>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</si>
  <si>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</si>
  <si>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</si>
  <si>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</si>
  <si>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</si>
  <si>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</si>
  <si>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</si>
  <si>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</si>
  <si>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</si>
  <si>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</si>
  <si>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</si>
  <si>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</si>
  <si>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</si>
  <si>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</si>
  <si>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</si>
  <si>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</si>
  <si>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</si>
  <si>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</si>
  <si>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</si>
  <si>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</si>
  <si>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</si>
  <si>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</si>
  <si>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</si>
  <si>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</si>
  <si>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</si>
  <si>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</si>
  <si>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</si>
  <si>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</si>
  <si>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</si>
  <si>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</si>
  <si>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</si>
  <si>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</si>
  <si>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</si>
  <si>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</si>
  <si>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</si>
  <si>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</si>
  <si>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</si>
  <si>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</si>
  <si>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</si>
  <si>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</si>
  <si>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</si>
  <si>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</si>
  <si>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</si>
  <si>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</si>
  <si>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</si>
  <si>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</si>
  <si>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</si>
  <si>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</si>
  <si>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</si>
  <si>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</si>
  <si>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</si>
  <si>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</si>
  <si>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</si>
  <si>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</si>
  <si>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</si>
  <si>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</si>
  <si>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</si>
  <si>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</si>
  <si>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</si>
  <si>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</si>
  <si>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</si>
  <si>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</si>
  <si>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</si>
  <si>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</si>
  <si>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</si>
  <si>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</si>
  <si>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</si>
  <si>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</si>
  <si>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</si>
  <si>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</si>
  <si>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</si>
  <si>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</si>
  <si>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</si>
  <si>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</si>
  <si>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</si>
  <si>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</si>
  <si>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</si>
  <si>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</si>
  <si>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</si>
  <si>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</si>
  <si>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</si>
  <si>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</si>
  <si>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</si>
  <si>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</si>
  <si>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</si>
  <si>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</si>
  <si>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</si>
  <si>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</si>
  <si>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</si>
  <si>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</si>
  <si>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</si>
  <si>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</si>
  <si>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</si>
  <si>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</si>
  <si>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</si>
  <si>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</si>
  <si>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</si>
  <si>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</si>
  <si>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</si>
  <si>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</si>
  <si>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</si>
  <si>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</si>
  <si>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</si>
  <si>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</si>
  <si>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</si>
  <si>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</si>
  <si>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</si>
  <si>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</si>
  <si>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</si>
  <si>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</si>
  <si>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</si>
  <si>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</si>
  <si>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</si>
  <si>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</si>
  <si>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</si>
  <si>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</si>
  <si>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</si>
  <si>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</si>
  <si>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</si>
  <si>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</si>
  <si>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</si>
  <si>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</si>
  <si>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</si>
  <si>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</si>
  <si>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</si>
  <si>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</si>
  <si>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</si>
  <si>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</si>
  <si>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</si>
  <si>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</si>
  <si>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</si>
  <si>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</si>
  <si>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</si>
  <si>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</si>
  <si>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</si>
  <si>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</si>
  <si>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</si>
  <si>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</si>
  <si>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</si>
  <si>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</si>
  <si>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</si>
  <si>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</si>
  <si>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</si>
  <si>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</si>
  <si>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</si>
  <si>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</si>
  <si>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</si>
  <si>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</si>
  <si>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</si>
  <si>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</si>
  <si>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</si>
  <si>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</si>
  <si>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</si>
  <si>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</si>
  <si>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</si>
  <si>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</si>
  <si>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</si>
  <si>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</si>
  <si>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</si>
  <si>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</si>
  <si>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</si>
  <si>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</si>
  <si>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</si>
  <si>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</si>
  <si>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</si>
  <si>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</si>
  <si>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</si>
  <si>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</si>
  <si>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</si>
  <si>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</si>
  <si>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</si>
  <si>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</si>
  <si>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</si>
  <si>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</si>
  <si>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</si>
  <si>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</si>
  <si>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</si>
  <si>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</si>
  <si>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</si>
  <si>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</si>
  <si>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</si>
  <si>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</si>
  <si>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</si>
  <si>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</si>
  <si>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</si>
  <si>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</si>
  <si>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</si>
  <si>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</si>
  <si>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</si>
  <si>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</si>
  <si>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</si>
  <si>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</si>
  <si>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</si>
  <si>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</si>
  <si>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</si>
  <si>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</si>
  <si>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</si>
  <si>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</si>
  <si>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</si>
  <si>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</si>
  <si>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</si>
  <si>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</si>
  <si>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</si>
  <si>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</si>
  <si>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</si>
  <si>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</si>
  <si>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</si>
  <si>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</si>
  <si>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</si>
  <si>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</si>
  <si>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</si>
  <si>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</si>
  <si>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</si>
  <si>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</si>
  <si>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</si>
  <si>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</si>
  <si>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</si>
  <si>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</si>
  <si>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</si>
  <si>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</si>
  <si>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</si>
  <si>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</si>
  <si>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</si>
  <si>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</si>
  <si>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</si>
  <si>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</si>
  <si>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</si>
  <si>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</si>
  <si>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</si>
  <si>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</si>
  <si>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</si>
  <si>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</si>
  <si>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</si>
  <si>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</si>
  <si>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</si>
  <si>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</si>
  <si>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</si>
  <si>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</si>
  <si>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</si>
  <si>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</si>
  <si>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</si>
  <si>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</si>
  <si>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</si>
  <si>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</si>
  <si>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</si>
  <si>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</si>
  <si>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</si>
  <si>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</si>
  <si>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</si>
  <si>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</si>
  <si>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</si>
  <si>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</si>
  <si>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</si>
  <si>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</si>
  <si>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</si>
  <si>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</si>
  <si>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</si>
  <si>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</si>
  <si>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</si>
  <si>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</si>
  <si>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</si>
  <si>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</si>
  <si>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</si>
  <si>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</si>
  <si>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</si>
  <si>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</si>
  <si>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</si>
  <si>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</si>
  <si>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</si>
  <si>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</si>
  <si>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</si>
  <si>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</si>
  <si>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</si>
  <si>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</si>
  <si>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</si>
  <si>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</si>
  <si>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</si>
  <si>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</si>
  <si>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</si>
  <si>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</si>
  <si>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</si>
  <si>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</si>
  <si>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</si>
  <si>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</si>
  <si>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</si>
  <si>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</si>
  <si>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</si>
  <si>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</si>
  <si>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</si>
  <si>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</si>
  <si>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</si>
  <si>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</si>
  <si>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</si>
  <si>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</si>
  <si>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</si>
  <si>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</si>
  <si>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</si>
  <si>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</si>
  <si>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</si>
  <si>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</si>
  <si>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</si>
  <si>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</si>
  <si>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</si>
  <si>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</si>
  <si>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</si>
  <si>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</si>
  <si>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</si>
  <si>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</si>
  <si>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</si>
  <si>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</si>
  <si>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</si>
  <si>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</si>
  <si>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</si>
  <si>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</si>
  <si>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</si>
  <si>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</si>
  <si>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</si>
  <si>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</si>
  <si>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</si>
  <si>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</si>
  <si>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</si>
  <si>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</si>
  <si>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</si>
  <si>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</si>
  <si>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</si>
  <si>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</si>
  <si>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</si>
  <si>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</si>
  <si>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</si>
  <si>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</si>
  <si>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</si>
  <si>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</si>
  <si>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</si>
  <si>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</si>
  <si>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</si>
  <si>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</si>
  <si>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</si>
  <si>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</si>
  <si>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</si>
  <si>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</si>
  <si>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</si>
  <si>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</si>
  <si>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</si>
  <si>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</si>
  <si>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</si>
  <si>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</si>
  <si>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</si>
  <si>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</si>
  <si>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</si>
  <si>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</si>
  <si>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</si>
  <si>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</si>
  <si>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</si>
  <si>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</si>
  <si>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</si>
  <si>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</si>
  <si>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</si>
  <si>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</si>
  <si>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</si>
  <si>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</si>
  <si>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</si>
  <si>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</si>
  <si>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</si>
  <si>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</si>
  <si>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</si>
  <si>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</si>
  <si>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</si>
  <si>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</si>
  <si>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</si>
  <si>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</si>
  <si>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</si>
  <si>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</si>
  <si>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</si>
  <si>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</si>
  <si>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</si>
  <si>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</si>
  <si>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</si>
  <si>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</si>
  <si>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</si>
  <si>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</si>
  <si>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</si>
  <si>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</si>
  <si>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</si>
  <si>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</si>
  <si>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</si>
  <si>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</si>
  <si>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</si>
  <si>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</si>
  <si>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</si>
  <si>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</si>
  <si>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</si>
  <si>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</si>
  <si>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</si>
  <si>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</si>
  <si>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</si>
  <si>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</si>
  <si>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</si>
  <si>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</si>
  <si>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</si>
  <si>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</si>
  <si>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</si>
  <si>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</si>
  <si>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</si>
  <si>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</si>
  <si>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</si>
  <si>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</si>
  <si>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</si>
  <si>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</si>
  <si>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</si>
  <si>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</si>
  <si>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</si>
  <si>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</si>
  <si>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</si>
  <si>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</si>
  <si>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</si>
  <si>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</si>
  <si>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</si>
  <si>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</si>
  <si>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</si>
  <si>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</si>
  <si>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</si>
  <si>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</si>
  <si>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</si>
  <si>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</si>
  <si>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</si>
  <si>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</si>
  <si>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</si>
  <si>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</si>
  <si>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</si>
  <si>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</si>
  <si>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</si>
  <si>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</si>
  <si>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</si>
  <si>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</si>
  <si>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</si>
  <si>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</si>
  <si>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</si>
  <si>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</si>
  <si>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</si>
  <si>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</si>
  <si>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</si>
  <si>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</si>
  <si>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</si>
  <si>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</si>
  <si>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</si>
  <si>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</si>
  <si>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</si>
  <si>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</si>
  <si>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</si>
  <si>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</si>
  <si>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</si>
  <si>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</si>
  <si>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</si>
  <si>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</si>
  <si>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</si>
  <si>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</si>
  <si>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</si>
  <si>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</si>
  <si>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</si>
  <si>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</si>
  <si>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</si>
  <si>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</si>
  <si>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</si>
  <si>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</si>
  <si>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</si>
  <si>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</si>
  <si>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</si>
  <si>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</si>
  <si>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</si>
  <si>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</si>
  <si>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</si>
  <si>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</si>
  <si>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</si>
  <si>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</si>
  <si>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</si>
  <si>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</si>
  <si>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</si>
  <si>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</si>
  <si>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</si>
  <si>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</si>
  <si>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</si>
  <si>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</si>
  <si>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</si>
  <si>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</si>
  <si>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</si>
  <si>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</si>
  <si>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</si>
  <si>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</si>
  <si>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</si>
  <si>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</si>
  <si>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</si>
  <si>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</si>
  <si>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</si>
  <si>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</si>
  <si>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</si>
  <si>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</si>
  <si>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</si>
  <si>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</si>
  <si>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</si>
  <si>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</si>
  <si>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</si>
  <si>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</si>
  <si>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</si>
  <si>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</si>
  <si>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</si>
  <si>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</si>
  <si>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</si>
  <si>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</si>
  <si>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</si>
  <si>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</si>
  <si>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</si>
  <si>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</si>
  <si>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</si>
  <si>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</si>
  <si>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</si>
  <si>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</si>
  <si>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</si>
  <si>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</si>
  <si>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</si>
  <si>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</si>
  <si>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</si>
  <si>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</si>
  <si>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</si>
  <si>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</si>
  <si>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</si>
  <si>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</si>
  <si>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</si>
  <si>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</si>
  <si>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</si>
  <si>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</si>
  <si>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</si>
  <si>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</si>
  <si>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</si>
  <si>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</si>
  <si>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</si>
  <si>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</si>
  <si>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</si>
  <si>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</si>
  <si>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</si>
  <si>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</si>
  <si>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</si>
  <si>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</si>
  <si>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</si>
  <si>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</si>
  <si>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</si>
  <si>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</si>
  <si>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</si>
  <si>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</si>
  <si>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</si>
  <si>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</si>
  <si>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</si>
  <si>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</si>
  <si>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</si>
  <si>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</si>
  <si>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</si>
  <si>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</si>
  <si>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</si>
  <si>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</si>
  <si>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</si>
  <si>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</si>
  <si>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</si>
  <si>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</si>
  <si>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</si>
  <si>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</si>
  <si>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</si>
  <si>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</si>
  <si>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</si>
  <si>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</si>
  <si>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</si>
  <si>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</si>
  <si>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</si>
  <si>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</si>
  <si>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</si>
  <si>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</si>
  <si>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</si>
  <si>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</si>
  <si>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</si>
  <si>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</si>
  <si>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</si>
  <si>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</si>
  <si>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</si>
  <si>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</si>
  <si>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</si>
  <si>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</si>
  <si>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</si>
  <si>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</si>
  <si>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</si>
  <si>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</si>
  <si>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</si>
  <si>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</si>
  <si>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</si>
  <si>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</si>
  <si>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</si>
  <si>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</si>
  <si>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</si>
  <si>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</si>
  <si>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</si>
  <si>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</si>
  <si>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</si>
  <si>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</si>
  <si>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</si>
  <si>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</si>
  <si>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</si>
  <si>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</si>
  <si>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</si>
  <si>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</si>
  <si>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</si>
  <si>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</si>
  <si>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</si>
  <si>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</si>
  <si>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</si>
  <si>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</si>
  <si>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</si>
  <si>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</si>
  <si>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</si>
  <si>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</si>
  <si>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</si>
  <si>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</si>
  <si>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</si>
  <si>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</si>
  <si>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</si>
  <si>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</si>
  <si>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</si>
  <si>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</si>
  <si>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</si>
  <si>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</si>
  <si>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</si>
  <si>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</si>
  <si>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</si>
  <si>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</si>
  <si>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</si>
  <si>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</si>
  <si>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</si>
  <si>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</si>
  <si>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</si>
  <si>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</si>
  <si>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</si>
  <si>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</si>
  <si>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</si>
  <si>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</si>
  <si>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</si>
  <si>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</si>
  <si>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</si>
  <si>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</si>
  <si>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</si>
  <si>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</si>
  <si>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</si>
  <si>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</si>
  <si>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</si>
  <si>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</si>
  <si>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</si>
  <si>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</si>
  <si>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</si>
  <si>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</si>
  <si>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</si>
  <si>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</si>
  <si>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</si>
  <si>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</si>
  <si>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</si>
  <si>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</si>
  <si>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</si>
  <si>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</si>
  <si>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</si>
  <si>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</si>
  <si>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</si>
  <si>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</si>
  <si>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</si>
  <si>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</si>
  <si>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</si>
  <si>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</si>
  <si>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</si>
  <si>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</si>
  <si>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</si>
  <si>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</si>
  <si>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</si>
  <si>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</si>
  <si>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</si>
  <si>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</si>
  <si>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</si>
  <si>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</si>
  <si>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</si>
  <si>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</si>
  <si>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</si>
  <si>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</si>
  <si>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</si>
  <si>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</si>
  <si>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</si>
  <si>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</si>
  <si>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</si>
  <si>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</si>
  <si>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</si>
  <si>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</si>
  <si>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</si>
  <si>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</si>
  <si>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</si>
  <si>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</si>
  <si>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</si>
  <si>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</si>
  <si>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</si>
  <si>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</si>
  <si>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</si>
  <si>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</si>
  <si>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</si>
  <si>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</si>
  <si>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</si>
  <si>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</si>
  <si>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</si>
  <si>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</si>
  <si>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</si>
  <si>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</si>
  <si>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</si>
  <si>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</si>
  <si>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</si>
  <si>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</si>
  <si>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</si>
  <si>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</si>
  <si>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</si>
  <si>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</si>
  <si>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</si>
  <si>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</si>
  <si>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</si>
  <si>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</si>
  <si>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</si>
  <si>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</si>
  <si>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</si>
  <si>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</si>
  <si>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</si>
  <si>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</si>
  <si>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</si>
  <si>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</si>
  <si>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</si>
  <si>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</si>
  <si>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</si>
  <si>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</si>
  <si>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</si>
  <si>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</si>
  <si>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</si>
  <si>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</si>
  <si>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</si>
  <si>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</si>
  <si>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</si>
  <si>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</si>
  <si>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</si>
  <si>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</si>
  <si>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</si>
  <si>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</si>
  <si>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</si>
  <si>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</si>
  <si>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</si>
  <si>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</si>
  <si>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</si>
  <si>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</si>
  <si>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</si>
  <si>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</si>
  <si>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</si>
  <si>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</si>
  <si>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</si>
  <si>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</si>
  <si>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</si>
  <si>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</si>
  <si>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</si>
  <si>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</si>
  <si>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</si>
  <si>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</si>
  <si>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</si>
  <si>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</si>
  <si>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</si>
  <si>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</si>
  <si>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</si>
  <si>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</si>
  <si>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</si>
  <si>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</si>
  <si>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</si>
  <si>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</si>
  <si>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</si>
  <si>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</si>
  <si>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</si>
  <si>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</si>
  <si>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</si>
  <si>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</si>
  <si>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</si>
  <si>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</si>
  <si>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</si>
  <si>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</si>
  <si>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</si>
  <si>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</si>
  <si>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</si>
  <si>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</si>
  <si>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</si>
  <si>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</si>
  <si>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</si>
  <si>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</si>
  <si>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</si>
  <si>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</si>
  <si>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</si>
  <si>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</si>
  <si>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</si>
  <si>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</si>
  <si>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</si>
  <si>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</si>
  <si>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</si>
  <si>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</si>
  <si>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</si>
  <si>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</si>
  <si>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</si>
  <si>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</si>
  <si>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</si>
  <si>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</si>
  <si>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</si>
  <si>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</si>
  <si>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</si>
  <si>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</si>
  <si>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</si>
  <si>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</si>
  <si>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</si>
  <si>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</si>
  <si>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</si>
  <si>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</si>
  <si>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</si>
  <si>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</si>
  <si>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</si>
  <si>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</si>
  <si>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</si>
  <si>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</si>
  <si>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</si>
  <si>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</si>
  <si>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</si>
  <si>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</si>
  <si>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</si>
  <si>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</si>
  <si>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</si>
  <si>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</si>
  <si>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</si>
  <si>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</si>
  <si>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</si>
  <si>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</si>
  <si>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</si>
  <si>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</si>
  <si>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</si>
  <si>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</si>
  <si>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</si>
  <si>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</si>
  <si>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</si>
  <si>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</si>
  <si>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</si>
  <si>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</si>
  <si>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</si>
  <si>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</si>
  <si>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</si>
  <si>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</si>
  <si>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</si>
  <si>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</si>
  <si>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</si>
  <si>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</si>
  <si>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</si>
  <si>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</si>
  <si>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</si>
  <si>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</si>
  <si>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</si>
  <si>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</si>
  <si>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</si>
  <si>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</si>
  <si>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</si>
  <si>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</si>
  <si>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</si>
  <si>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</si>
  <si>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</si>
  <si>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</si>
  <si>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</si>
  <si>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</si>
  <si>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</si>
  <si>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</si>
  <si>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</si>
  <si>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</si>
  <si>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</si>
  <si>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</si>
  <si>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</si>
  <si>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</si>
  <si>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</si>
  <si>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</si>
  <si>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</si>
  <si>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</si>
  <si>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</si>
  <si>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</si>
  <si>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</si>
  <si>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</si>
  <si>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</si>
  <si>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</si>
  <si>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</si>
  <si>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</si>
  <si>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</si>
  <si>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</si>
  <si>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</si>
  <si>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</si>
  <si>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</si>
  <si>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</si>
  <si>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</si>
  <si>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</si>
  <si>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</si>
  <si>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</si>
  <si>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</si>
  <si>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</si>
  <si>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</si>
  <si>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</si>
  <si>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</si>
  <si>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</si>
  <si>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</si>
  <si>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</si>
  <si>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</si>
  <si>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</si>
  <si>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</si>
  <si>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</si>
  <si>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</si>
  <si>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</si>
  <si>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</si>
  <si>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</si>
  <si>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</si>
  <si>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</si>
  <si>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</si>
  <si>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</si>
  <si>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</si>
  <si>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</si>
  <si>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</si>
  <si>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</si>
  <si>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</si>
  <si>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</si>
  <si>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</si>
  <si>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</si>
  <si>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</si>
  <si>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</si>
  <si>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</si>
  <si>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</si>
  <si>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</si>
  <si>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</si>
  <si>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</si>
  <si>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</si>
  <si>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</si>
  <si>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</si>
  <si>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</si>
  <si>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</si>
  <si>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</si>
  <si>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</si>
  <si>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</si>
  <si>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</si>
  <si>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</si>
  <si>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</si>
  <si>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</si>
  <si>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</si>
  <si>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</si>
  <si>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</si>
  <si>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</si>
  <si>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</si>
  <si>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</si>
  <si>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</si>
  <si>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</si>
  <si>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</si>
  <si>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</si>
  <si>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</si>
  <si>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</si>
  <si>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</si>
  <si>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</si>
  <si>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</si>
  <si>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</si>
  <si>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</si>
  <si>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</si>
  <si>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</si>
  <si>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</si>
  <si>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</si>
  <si>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</si>
  <si>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</si>
  <si>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</si>
  <si>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</si>
  <si>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</si>
  <si>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</si>
  <si>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</si>
  <si>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</si>
  <si>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</si>
  <si>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</si>
  <si>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</si>
  <si>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</si>
  <si>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</si>
  <si>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</si>
  <si>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</si>
  <si>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</si>
  <si>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</si>
  <si>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</si>
  <si>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</si>
  <si>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</si>
  <si>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</si>
  <si>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</si>
  <si>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</si>
  <si>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</si>
  <si>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</si>
  <si>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</si>
  <si>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</si>
  <si>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</si>
  <si>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</si>
  <si>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</si>
  <si>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</si>
  <si>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</si>
  <si>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</si>
  <si>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</si>
  <si>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</si>
  <si>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</si>
  <si>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</si>
  <si>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</si>
  <si>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</si>
  <si>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</si>
  <si>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</si>
  <si>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</si>
  <si>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</si>
  <si>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</si>
  <si>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</si>
  <si>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</si>
  <si>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</si>
  <si>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</si>
  <si>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</si>
  <si>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</si>
  <si>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</si>
  <si>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</si>
  <si>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</si>
  <si>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</si>
  <si>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</si>
  <si>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</si>
  <si>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</si>
  <si>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</si>
  <si>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</si>
  <si>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</si>
  <si>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</si>
  <si>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</si>
  <si>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</si>
  <si>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</si>
  <si>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</si>
  <si>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</si>
  <si>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</si>
  <si>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</si>
  <si>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</si>
  <si>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</si>
  <si>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</si>
  <si>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</si>
  <si>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</si>
  <si>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</si>
  <si>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</si>
  <si>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</si>
  <si>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</si>
  <si>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</si>
  <si>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</si>
  <si>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</si>
  <si>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</si>
  <si>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</si>
  <si>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</si>
  <si>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</si>
  <si>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</si>
  <si>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</si>
  <si>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</si>
  <si>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</si>
  <si>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</si>
  <si>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</si>
  <si>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</si>
  <si>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</si>
  <si>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</si>
  <si>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</si>
  <si>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</si>
  <si>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</si>
  <si>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</si>
  <si>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</si>
  <si>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</si>
  <si>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</si>
  <si>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</si>
  <si>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</si>
  <si>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</si>
  <si>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</si>
  <si>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</si>
  <si>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</si>
  <si>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</si>
  <si>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</si>
  <si>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</si>
  <si>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</si>
  <si>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</si>
  <si>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</si>
  <si>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</si>
  <si>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</si>
  <si>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</si>
  <si>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</si>
  <si>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</si>
  <si>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</si>
  <si>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</si>
  <si>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</si>
  <si>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</si>
  <si>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</si>
  <si>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</si>
  <si>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</si>
  <si>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</si>
  <si>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</si>
  <si>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</si>
  <si>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</si>
  <si>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</si>
  <si>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</si>
  <si>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</si>
  <si>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</si>
  <si>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</si>
  <si>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</si>
  <si>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</si>
  <si>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</si>
  <si>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</si>
  <si>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</si>
  <si>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</si>
  <si>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</si>
  <si>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</si>
  <si>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</si>
  <si>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</si>
  <si>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</si>
  <si>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</si>
  <si>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</si>
  <si>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</si>
  <si>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</si>
  <si>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</si>
  <si>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</si>
  <si>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</si>
  <si>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</si>
  <si>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</si>
  <si>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</si>
  <si>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</si>
  <si>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</si>
  <si>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</si>
  <si>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</si>
  <si>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</si>
  <si>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</si>
  <si>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</si>
  <si>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</si>
  <si>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</si>
  <si>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</si>
  <si>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</si>
  <si>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</si>
  <si>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</si>
  <si>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</si>
  <si>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</si>
  <si>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</si>
  <si>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</si>
  <si>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</si>
  <si>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</si>
  <si>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</si>
  <si>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</si>
  <si>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</si>
  <si>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</si>
  <si>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</si>
  <si>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</si>
  <si>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</si>
  <si>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</si>
  <si>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</si>
  <si>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</si>
  <si>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</si>
  <si>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</si>
  <si>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</si>
  <si>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</si>
  <si>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</si>
  <si>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</si>
  <si>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</si>
  <si>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</si>
  <si>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</si>
  <si>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</si>
  <si>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</si>
  <si>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</si>
  <si>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</si>
  <si>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</si>
  <si>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</si>
  <si>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</si>
  <si>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</si>
  <si>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</si>
  <si>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</si>
  <si>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</si>
  <si>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</si>
  <si>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</si>
  <si>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</si>
  <si>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</si>
  <si>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</si>
  <si>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</si>
  <si>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</si>
  <si>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</si>
  <si>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</si>
  <si>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</si>
  <si>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</si>
  <si>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</si>
  <si>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</si>
  <si>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</si>
  <si>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</si>
  <si>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</si>
  <si>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</si>
  <si>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</si>
  <si>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</si>
  <si>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</si>
  <si>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</si>
  <si>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</si>
  <si>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</si>
  <si>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</si>
  <si>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</si>
  <si>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</si>
  <si>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</si>
  <si>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</si>
  <si>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</si>
  <si>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</si>
  <si>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</si>
  <si>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</si>
  <si>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</si>
  <si>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</si>
  <si>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</si>
  <si>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</si>
  <si>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</si>
  <si>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</si>
  <si>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</si>
  <si>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</si>
  <si>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</si>
  <si>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</si>
  <si>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</si>
  <si>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</si>
  <si>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</si>
  <si>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</si>
  <si>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</si>
  <si>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</si>
  <si>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</si>
  <si>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</si>
  <si>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</si>
  <si>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</si>
  <si>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</si>
  <si>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</si>
  <si>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</si>
  <si>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</si>
  <si>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</si>
  <si>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</si>
  <si>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</si>
  <si>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</si>
  <si>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</si>
  <si>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</si>
  <si>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</si>
  <si>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</si>
  <si>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</si>
  <si>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</si>
  <si>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PCM-20251025-00000832</t>
  </si>
  <si>
    <t>30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</si>
  <si>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</si>
  <si>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</si>
  <si>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</si>
  <si>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</si>
  <si>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</si>
  <si>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</si>
  <si>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PCM-20251025-00000867</t>
  </si>
  <si>
    <t>EM Team on the way ETA: 30 Mins</t>
  </si>
  <si>
    <t>No PCM</t>
  </si>
  <si>
    <t>Team will check after JDJZ0786 / ETA 80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</si>
</sst>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5" totalsRowShown="0" headerRowDxfId="48" dataDxfId="47" headerRowBorderDxfId="45" tableBorderDxfId="46" totalsRowBorderDxfId="44">
  <autoFilter ref="A1:L22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7" totalsRowShown="0" headerRowDxfId="15" dataDxfId="14" headerRowBorderDxfId="12" tableBorderDxfId="13">
  <autoFilter ref="A1:L1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292.60151319444412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12.106524768518284</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69"/>
      <c r="F4" s="149"/>
      <c r="G4" s="150">
        <f ca="1">IFERROR(NOW()-F4,"")</f>
        <v>45955.54993912037</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45955.54993912037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45955.54993912037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45955.54993912037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45955.54993912037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45955.54993912037</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45955.54993912037</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45955.54993912037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45955.54993912037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45955.54993912037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45955.54993912037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45955.54993912037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45955.54993912037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45955.54993912037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45955.54993912037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45955.54993912037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45955.54993912037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45955.54993912037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45955.54993912037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45955.54993912037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45955.54993912037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45955.54993912037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45955.54993912037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45955.54993912037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45955.54993912037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45955.54993912037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45955.54993912037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45955.54993912037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45955.54993912037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45955.54993912037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45955.54993912037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45955.54993912037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45955.54993912037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45955.54993912037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45955.54993912037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45955.54993912037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45955.54993912037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45955.54993912037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45955.54993912037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45955.54993912037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45955.54993912037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45955.54993912037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45955.54993912037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45955.54993912037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45955.54993912037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45955.54993912037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45955.54993912037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45955.54993912037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45955.54993912037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45955.54993912037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45955.54993912037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45955.54993912037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45955.54993912037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45955.54993912037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45955.54993912037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45955.54993912037</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45955.54993912037</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C6566E5A-FDFA-4CDF-A61D-6828331782B9}"/>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130.55010115740879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11.054163657405297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45955.54993912037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45955.54993912037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45955.54993912037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45955.54993912037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45955.54993912037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45955.54993912037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45955.54993912037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45955.54993912037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45955.54993912037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45955.54993912037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45955.54993912037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45955.54993912037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45955.54993912037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45955.54993912037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45955.54993912037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45955.54993912037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45955.54993912037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45955.54993912037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45955.54993912037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45955.54993912037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45955.54993912037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45955.54993912037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45955.54993912037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45955.54993912037</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45955.54993912037</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45955.54993912037</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45955.54993912037</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45955.54993912037</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45955.54993912037</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45955.54993912037</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45955.54993912037</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45955.54993912037</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45955.54993912037</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45955.54993912037</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45955.54993912037</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45955.54993912037</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45955.54993912037</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45955.54993912037</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45955.54993912037</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45955.54993912037</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45955.54993912037</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45955.54993912037</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45955.54993912037</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45955.54993912037</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45955.54993912037</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45955.54993912037</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45955.54993912037</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45955.54993912037</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45955.54993912037</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45955.54993912037</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45955.54993912037</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45955.54993912037</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45955.54993912037</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45955.54993912037</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45955.54993912037</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45955.54993912037</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45955.54993912037</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45955.54993912037</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45955.54993912037</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45955.54993912037</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45955.54993912037</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45955.54993912037</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45955.54993912037</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45955.54993912037</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45955.54993912037</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45955.54993912037</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45955.54993912037</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45955.54993912037</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45955.54993912037</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45955.54993912037</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45955.54993912037</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45955.54993912037</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45955.54993912037</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45955.54993912037</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45955.54993912037</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45955.54993912037</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45955.54993912037</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45955.54993912037</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45955.54993912037</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45955.54993912037</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45955.54993912037</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45955.54993912037</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45955.54993912037</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45955.54993912037</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45955.54993912037</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45955.54993912037</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45955.54993912037</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45955.54993912037</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45955.54993912037</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45955.54993912037</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45955.54993912037</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45955.54993912037</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45955.54993912037</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45955.54993912037</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45955.54993912037</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45955.54993912037</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45955.54993912037</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45955.54993912037</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45955.54993912037</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45955.54993912037</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45955.54993912037</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45955.54993912037</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45955.54993912037</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45955.54993912037</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45955.54993912037</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45955.54993912037</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45955.54993912037</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45955.54993912037</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45955.54993912037</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45955.54993912037</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45955.54993912037</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45955.54993912037</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45955.54993912037</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45955.54993912037</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45955.54993912037</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45955.54993912037</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45955.54993912037</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45955.54993912037</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45955.54993912037</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45955.54993912037</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45955.54993912037</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45955.54993912037</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45955.54993912037</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45955.54993912037</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45955.54993912037</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45955.54993912037</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45955.54993912037</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45955.54993912037</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45955.54993912037</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45955.54993912037</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45955.54993912037</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45955.54993912037</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45955.54993912037</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45955.54993912037</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45955.54993912037</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45955.54993912037</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45955.54993912037</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45955.54993912037</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45955.54993912037</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45955.54993912037</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45955.54993912037</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45955.54993912037</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45955.54993912037</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45955.54993912037</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45955.54993912037</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45955.54993912037</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45955.54993912037</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45955.54993912037</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45955.54993912037</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45955.54993912037</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45955.54993912037</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45955.54993912037</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45955.54993912037</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45955.54993912037</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45955.54993912037</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45955.54993912037</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45955.54993912037</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45955.54993912037</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45955.54993912037</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45955.54993912037</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45955.54993912037</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45955.54993912037</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45955.54993912037</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45955.54993912037</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45955.54993912037</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45955.54993912037</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45955.54993912037</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45955.54993912037</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45955.54993912037</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45955.54993912037</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45955.54993912037</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45955.54993912037</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45955.54993912037</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45955.54993912037</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45955.54993912037</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45955.54993912037</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45955.54993912037</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45955.54993912037</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45955.54993912037</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45955.54993912037</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45955.54993912037</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45955.54993912037</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45955.54993912037</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45955.54993912037</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45955.54993912037</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45955.54993912037</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45955.54993912037</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45955.54993912037</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45955.54993912037</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45955.54993912037</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45955.54993912037</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45955.54993912037</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45955.54993912037</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45955.54993912037</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45955.54993912037</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45955.54993912037</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45955.54993912037</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45955.54993912037</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45955.54993912037</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45955.54993912037</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45955.54993912037</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45955.54993912037</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45955.54993912037</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45955.54993912037</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45955.54993912037</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45955.54993912037</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45955.54993912037</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45955.54993912037</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45955.54993912037</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45955.54993912037</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45955.54993912037</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45955.54993912037</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45955.54993912037</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45955.54993912037</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45955.54993912037</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45955.54993912037</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45955.54993912037</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45955.54993912037</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45955.54993912037</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45955.54993912037</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45955.54993912037</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45955.54993912037</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45955.54993912037</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7.4777083333174232E-2</v>
      </c>
      <c r="H2" s="22">
        <v>45955.444907407407</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45955.54993912037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45955.54993912037</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45955.54993912037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45955.54993912037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45955.54993912037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45955.54993912037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45955.54993912037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45955.54993912037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45955.54993912037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45955.54993912037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45955.54993912037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45955.54993912037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45955.54993912037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45955.54993912037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45955.54993912037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45955.54993912037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45955.54993912037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45955.54993912037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45955.54993912037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45955.54993912037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45955.54993912037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45955.54993912037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45955.54993912037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45955.54993912037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45955.54993912037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45955.54993912037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45955.54993912037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45955.54993912037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45955.54993912037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45955.54993912037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45955.54993912037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45955.54993912037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45955.54993912037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45955.54993912037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45955.54993912037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45955.54993912037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45955.54993912037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45955.54993912037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45955.54993912037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45955.54993912037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45955.54993912037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45955.54993912037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45955.54993912037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45955.54993912037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45955.54993912037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45955.54993912037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45955.54993912037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45955.54993912037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45955.54993912037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45955.54993912037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45955.54993912037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45955.54993912037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45955.54993912037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45955.54993912037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45955.54993912037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45955.54993912037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45955.54993912037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45955.54993912037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45955.54993912037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45955.54993912037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45955.54993912037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45955.54993912037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45955.54993912037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45955.54993912037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45955.54993912037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45955.54993912037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45955.54993912037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45955.54993912037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45955.54993912037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45955.54993912037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45955.54993912037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45955.54993912037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45955.54993912037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45955.54993912037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45955.54993912037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45955.54993912037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45955.54993912037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45955.54993912037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45955.54993912037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45955.54993912037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45955.54993912037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45955.54993912037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45955.54993912037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45955.54993912037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45955.54993912037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45955.54993912037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45955.54993912037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45955.54993912037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45955.54993912037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45955.54993912037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45955.54993912037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45955.54993912037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45955.54993912037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45955.54993912037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45955.54993912037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45955.54993912037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45955.54993912037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45955.54993912037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45955.54993912037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45955.54993912037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45955.54993912037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45955.54993912037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45955.54993912037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45955.54993912037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45955.54993912037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45955.54993912037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45955.54993912037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45955.54993912037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45955.54993912037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45955.54993912037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45955.54993912037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45955.54993912037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45955.54993912037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45955.54993912037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45955.54993912037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45955.54993912037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45955.54993912037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45955.54993912037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45955.54993912037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45955.54993912037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45955.54993912037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45955.54993912037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45955.54993912037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45955.54993912037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45955.54993912037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45955.54993912037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45955.54993912037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45955.54993912037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45955.54993912037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45955.54993912037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45955.54993912037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45955.54993912037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45955.54993912037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45955.54993912037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45955.54993912037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45955.54993912037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45955.54993912037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45955.54993912037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45955.54993912037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45955.54993912037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45955.54993912037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45955.54993912037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45955.54993912037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45955.54993912037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45955.54993912037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45955.54993912037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45955.54993912037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45955.54993912037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45955.54993912037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45955.54993912037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45955.54993912037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45955.54993912037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45955.54993912037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45955.54993912037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45955.54993912037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45955.54993912037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45955.54993912037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45955.54993912037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45955.54993912037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45955.54993912037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45955.54993912037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45955.54993912037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45955.54993912037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45955.54993912037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45955.54993912037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45955.54993912037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45955.54993912037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45955.54993912037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45955.54993912037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45955.54993912037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45955.54993912037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45955.54993912037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45955.54993912037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45955.54993912037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45955.54993912037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45955.54993912037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45955.54993912037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45955.54993912037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45955.54993912037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45955.54993912037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45955.54993912037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45955.54993912037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45955.54993912037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45955.54993912037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45955.54993912037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45955.54993912037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45955.54993912037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45955.54993912037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45955.54993912037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45955.54993912037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45955.54993912037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45955.54993912037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45955.54993912037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45955.54993912037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45955.54993912037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45955.54993912037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45955.54993912037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45955.54993912037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45955.54993912037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45955.54993912037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45955.54993912037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45955.54993912037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45955.54993912037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45955.54993912037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45955.54993912037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45955.54993912037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45955.54993912037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45955.54993912037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45955.54993912037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45955.54993912037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45955.54993912037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45955.54993912037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45955.54993912037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45955.54993912037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45955.54993912037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45955.54993912037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45955.54993912037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45955.54993912037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45955.54993912037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45955.54993912037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45955.54993912037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45955.54993912037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45955.54993912037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45955.54993912037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45955.54993912037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45955.54993912037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45955.54993912037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45955.54993912037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45955.54993912037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45955.54993912037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45955.54993912037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45955.54993912037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45955.54993912037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45955.54993912037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45955.54993912037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45955.54993912037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45955.54993912037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45955.54993912037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45955.54993912037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45955.54993912037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45955.54993912037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45955.54993912037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45955.54993912037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45955.54993912037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45955.54993912037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45955.54993912037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45955.54993912037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45955.54993912037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45955.54993912037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45955.54993912037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45955.54993912037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45955.54993912037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45955.54993912037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45955.54993912037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45955.54993912037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45955.54993912037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45955.54993912037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45955.54993912037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45955.54993912037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45955.54993912037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45955.54993912037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45955.54993912037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45955.54993912037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45955.54993912037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45955.54993912037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45955.54993912037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45955.54993912037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45955.54993912037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45955.54993912037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45955.54993912037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45955.54993912037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45955.54993912037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45955.54993912037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45955.54993912037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45955.54993912037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45955.54993912037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45955.54993912037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45955.54993912037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45955.54993912037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45955.54993912037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45955.54993912037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45955.54993912037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45955.54993912037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45955.54993912037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45955.54993912037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45955.54993912037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45955.54993912037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45955.54993912037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45955.54993912037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45955.54993912037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45955.54993912037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45955.54993912037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45955.54993912037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45955.54993912037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45955.54993912037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45955.54993912037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45955.54993912037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45955.54993912037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45955.54993912037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45955.54993912037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45955.54993912037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45955.54993912037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45955.54993912037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45955.54993912037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45955.54993912037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45955.54993912037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45955.54993912037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45955.54993912037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45955.54993912037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45955.54993912037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45955.54993912037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45955.54993912037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45955.54993912037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45955.54993912037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45955.54993912037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45955.54993912037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45955.54993912037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45955.54993912037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45955.54993912037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45955.54993912037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45955.54993912037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45955.54993912037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45955.54993912037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45955.54993912037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45955.54993912037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45955.54993912037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45955.54993912037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45955.54993912037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45955.54993912037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45955.54993912037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45955.54993912037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45955.54993912037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45955.54993912037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45955.54993912037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45955.54993912037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45955.54993912037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45955.54993912037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45955.54993912037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45955.54993912037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45955.54993912037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45955.54993912037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45955.54993912037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45955.54993912037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45955.54993912037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45955.54993912037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45955.54993912037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45955.54993912037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45955.54993912037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45955.54993912037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45955.54993912037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45955.54993912037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45955.54993912037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45955.54993912037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45955.54993912037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45955.54993912037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45955.54993912037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45955.54993912037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45955.54993912037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45955.54993912037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45955.54993912037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45955.54993912037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45955.54993912037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45955.54993912037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45955.54993912037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45955.54993912037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45955.54993912037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45955.54993912037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45955.54993912037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45955.54993912037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45955.54993912037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45955.54993912037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45955.54993912037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45955.54993912037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45955.54993912037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45955.54993912037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45955.54993912037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45955.54993912037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45955.54993912037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45955.54993912037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45955.54993912037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45955.54993912037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45955.54993912037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45955.54993912037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45955.54993912037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45955.54993912037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45955.54993912037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45955.54993912037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45955.54993912037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45955.54993912037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45955.54993912037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45955.54993912037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45955.54993912037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45955.54993912037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45955.54993912037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45955.54993912037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45955.54993912037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45955.54993912037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45955.54993912037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45955.54993912037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45955.54993912037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45955.54993912037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45955.54993912037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45955.54993912037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45955.54993912037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45955.54993912037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45955.54993912037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45955.54993912037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45955.54993912037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45955.54993912037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45955.54993912037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45955.54993912037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45955.54993912037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45955.54993912037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45955.54993912037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45955.54993912037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45955.54993912037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45955.54993912037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45955.54993912037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45955.54993912037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45955.54993912037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45955.54993912037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45955.54993912037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45955.54993912037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45955.54993912037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45955.54993912037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45955.54993912037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45955.54993912037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45955.54993912037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45955.54993912037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45955.54993912037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45955.54993912037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45955.54993912037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45955.54993912037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45955.54993912037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45955.54993912037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45955.54993912037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45955.54993912037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45955.54993912037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45955.54993912037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45955.54993912037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45955.54993912037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45955.54993912037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45955.54993912037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45955.54993912037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45955.54993912037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45955.54993912037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45955.54993912037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45955.54993912037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45955.54993912037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45955.54993912037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45955.54993912037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45955.54993912037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45955.54993912037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45955.54993912037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45955.54993912037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45955.54993912037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45955.54993912037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45955.54993912037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45955.54993912037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45955.54993912037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45955.54993912037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45955.54993912037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45955.54993912037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45955.54993912037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45955.54993912037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45955.54993912037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45955.54993912037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45955.54993912037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45955.54993912037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45955.54993912037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45955.54993912037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45955.54993912037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45955.54993912037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45955.54993912037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45955.54993912037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45955.54993912037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45955.54993912037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45955.54993912037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45955.54993912037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45955.54993912037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45955.54993912037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45955.54993912037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45955.54993912037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45955.54993912037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45955.54993912037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45955.54993912037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45955.54993912037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45955.54993912037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45955.54993912037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45955.54993912037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45955.54993912037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45955.54993912037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45955.54993912037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45955.54993912037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45955.54993912037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45955.54993912037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45955.54993912037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45955.54993912037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45955.54993912037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45955.54993912037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45955.54993912037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45955.54993912037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45955.54993912037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45955.54993912037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45955.54993912037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45955.54993912037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45955.54993912037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45955.54993912037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45955.54993912037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45955.54993912037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45955.54993912037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45955.54993912037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45955.54993912037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45955.54993912037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45955.54993912037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45955.54993912037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45955.54993912037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45955.54993912037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45955.54993912037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45955.54993912037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45955.54993912037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45955.54993912037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45955.54993912037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45955.54993912037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45955.54993912037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45955.54993912037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45955.54993912037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45955.54993912037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45955.54993912037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45955.54993912037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45955.54993912037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45955.54993912037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45955.54993912037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45955.54993912037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45955.54993912037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45955.54993912037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45955.54993912037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45955.54993912037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45955.54993912037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45955.54993912037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45955.54993912037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45955.54993912037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45955.54993912037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45955.54993912037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45955.54993912037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45955.54993912037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45955.54993912037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45955.54993912037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45955.54993912037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45955.54993912037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45955.54993912037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45955.54993912037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45955.54993912037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45955.54993912037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45955.54993912037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45955.54993912037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45955.54993912037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45955.54993912037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45955.54993912037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45955.54993912037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45955.54993912037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45955.54993912037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45955.54993912037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45955.54993912037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45955.54993912037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45955.54993912037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45955.54993912037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45955.54993912037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45955.54993912037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45955.54993912037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45955.54993912037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45955.54993912037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45955.54993912037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45955.54993912037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45955.54993912037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45955.54993912037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45955.54993912037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45955.54993912037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45955.54993912037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45955.54993912037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45955.54993912037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45955.54993912037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45955.54993912037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45955.54993912037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45955.54993912037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45955.54993912037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45955.54993912037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45955.54993912037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45955.54993912037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45955.54993912037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45955.54993912037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45955.54993912037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45955.54993912037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45955.54993912037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45955.54993912037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45955.54993912037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45955.54993912037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45955.54993912037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45955.54993912037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45955.54993912037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45955.54993912037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45955.54993912037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45955.54993912037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45955.54993912037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45955.54993912037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45955.54993912037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45955.54993912037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45955.54993912037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45955.54993912037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45955.54993912037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45955.54993912037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45955.54993912037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45955.54993912037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45955.54993912037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45955.54993912037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45955.54993912037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45955.54993912037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45955.54993912037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45955.54993912037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45955.54993912037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45955.54993912037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45955.54993912037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45955.54993912037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45955.54993912037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45955.54993912037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45955.54993912037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45955.54993912037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45955.54993912037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45955.54993912037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45955.54993912037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45955.54993912037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45955.54993912037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45955.54993912037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45955.54993912037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45955.54993912037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45955.54993912037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45955.54993912037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45955.54993912037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45955.54993912037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45955.54993912037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45955.54993912037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45955.54993912037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45955.54993912037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45955.54993912037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45955.54993912037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45955.54993912037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45955.54993912037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45955.54993912037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45955.54993912037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45955.54993912037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45955.54993912037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45955.54993912037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45955.54993912037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45955.54993912037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45955.54993912037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45955.54993912037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45955.54993912037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45955.54993912037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45955.54993912037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45955.54993912037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45955.54993912037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45955.54993912037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45955.54993912037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45955.54993912037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45955.54993912037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45955.54993912037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45955.54993912037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45955.54993912037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45955.54993912037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45955.54993912037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45955.54993912037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45955.54993912037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45955.54993912037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45955.54993912037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45955.54993912037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45955.54993912037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45955.54993912037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45955.54993912037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45955.54993912037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45955.54993912037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45955.54993912037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45955.54993912037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45955.54993912037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45955.54993912037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45955.54993912037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45955.54993912037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45955.54993912037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45955.54993912037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45955.54993912037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45955.54993912037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45955.54993912037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45955.54993912037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45955.54993912037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45955.54993912037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45955.54993912037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45955.54993912037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45955.54993912037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45955.54993912037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45955.54993912037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45955.54993912037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45955.54993912037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45955.54993912037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45955.54993912037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45955.54993912037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45955.54993912037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45955.54993912037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45955.54993912037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45955.54993912037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45955.54993912037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45955.54993912037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45955.54993912037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45955.54993912037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45955.54993912037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45955.54993912037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45955.54993912037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45955.54993912037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45955.54993912037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45955.54993912037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45955.54993912037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45955.54993912037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45955.54993912037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45955.54993912037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45955.54993912037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45955.54993912037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45955.54993912037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45955.54993912037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45955.54993912037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45955.54993912037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45955.54993912037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45955.54993912037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45955.54993912037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45955.54993912037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45955.54993912037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45955.54993912037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45955.54993912037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45955.54993912037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45955.54993912037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45955.54993912037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45955.54993912037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45955.54993912037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45955.54993912037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45955.54993912037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45955.54993912037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45955.54993912037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45955.54993912037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45955.54993912037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45955.54993912037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45955.54993912037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45955.54993912037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45955.54993912037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45955.54993912037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45955.54993912037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45955.54993912037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45955.54993912037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45955.54993912037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45955.54993912037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45955.54993912037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45955.54993912037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45955.54993912037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45955.54993912037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45955.54993912037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45955.54993912037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45955.54993912037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45955.54993912037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45955.54993912037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45955.54993912037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45955.54993912037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45955.54993912037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45955.54993912037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45955.54993912037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45955.54993912037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45955.54993912037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45955.54993912037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45955.54993912037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45955.54993912037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45955.54993912037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45955.54993912037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45955.54993912037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45955.54993912037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45955.54993912037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45955.54993912037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45955.54993912037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45955.54993912037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45955.54993912037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45955.54993912037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45955.54993912037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45955.54993912037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45955.54993912037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45955.54993912037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45955.54993912037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45955.54993912037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45955.54993912037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45955.54993912037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45955.54993912037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45955.54993912037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45955.54993912037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45955.54993912037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45955.54993912037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45955.54993912037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45955.54993912037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45955.54993912037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45955.54993912037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45955.54993912037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45955.54993912037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45955.54993912037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45955.54993912037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45955.54993912037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45955.54993912037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45955.54993912037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45955.54993912037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45955.54993912037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45955.54993912037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45955.54993912037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45955.54993912037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45955.54993912037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45955.54993912037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45955.54993912037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45955.54993912037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45955.54993912037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45955.54993912037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45955.54993912037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45955.54993912037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45955.54993912037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45955.54993912037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45955.54993912037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45955.54993912037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45955.54993912037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45955.54993912037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45955.54993912037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45955.54993912037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45955.54993912037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45955.54993912037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45955.54993912037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45955.54993912037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45955.54993912037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45955.54993912037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45955.54993912037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45955.54993912037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45955.54993912037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45955.54993912037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45955.54993912037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45955.54993912037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45955.54993912037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45955.54993912037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45955.54993912037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45955.54993912037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45955.54993912037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45955.54993912037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45955.54993912037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45955.54993912037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45955.54993912037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45955.54993912037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45955.54993912037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45955.54993912037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45955.54993912037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45955.54993912037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45955.54993912037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45955.54993912037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45955.54993912037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45955.54993912037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45955.54993912037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45955.54993912037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45955.54993912037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45955.54993912037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45955.54993912037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45955.54993912037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45955.54993912037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45955.54993912037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45955.54993912037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45955.54993912037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45955.54993912037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45955.54993912037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45955.54993912037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45955.54993912037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45955.54993912037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45955.54993912037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45955.54993912037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45955.54993912037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45955.54993912037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45955.54993912037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45955.54993912037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45955.54993912037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45955.54993912037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45955.54993912037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45955.54993912037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45955.54993912037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45955.54993912037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45955.54993912037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45955.54993912037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45955.54993912037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45955.54993912037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45955.54993912037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45955.54993912037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45955.54993912037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45955.54993912037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45955.54993912037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45955.54993912037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45955.54993912037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45955.54993912037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45955.54993912037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45955.54993912037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45955.54993912037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45955.54993912037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45955.54993912037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45955.54993912037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45955.54993912037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45955.54993912037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45955.54993912037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45955.54993912037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45955.54993912037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45955.54993912037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45955.54993912037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45955.54993912037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45955.54993912037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45955.54993912037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45955.54993912037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45955.54993912037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45955.54993912037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45955.54993912037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45955.54993912037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45955.54993912037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45955.54993912037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45955.54993912037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45955.54993912037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45955.54993912037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45955.54993912037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45955.54993912037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45955.54993912037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45955.54993912037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45955.54993912037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45955.54993912037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45955.54993912037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45955.54993912037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45955.54993912037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45955.54993912037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45955.54993912037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45955.54993912037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45955.54993912037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45955.54993912037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45955.54993912037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45955.54993912037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45955.54993912037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45955.54993912037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45955.54993912037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45955.54993912037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45955.54993912037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45955.54993912037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45955.54993912037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45955.54993912037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45955.54993912037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45955.54993912037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45955.54993912037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45955.54993912037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45955.54993912037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45955.54993912037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45955.54993912037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45955.54993912037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45955.54993912037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45955.54993912037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45955.54993912037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45955.54993912037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45955.54993912037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45955.54993912037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45955.54993912037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45955.54993912037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45955.54993912037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45955.54993912037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45955.54993912037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45955.54993912037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45955.54993912037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45955.54993912037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45955.54993912037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45955.54993912037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45955.54993912037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45955.54993912037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45955.54993912037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45955.54993912037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45955.54993912037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45955.54993912037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45955.54993912037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45955.54993912037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45955.54993912037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45955.54993912037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45955.54993912037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45955.54993912037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45955.54993912037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45955.54993912037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45955.54993912037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45955.54993912037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45955.54993912037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45955.54993912037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45955.54993912037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45955.54993912037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45955.54993912037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45955.54993912037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45955.54993912037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45955.54993912037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45955.54993912037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45955.54993912037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45955.54993912037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45955.54993912037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45955.54993912037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45955.54993912037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45955.54993912037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45955.54993912037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45955.54993912037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45955.54993912037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45955.54993912037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45955.54993912037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45955.54993912037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45955.54993912037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45955.54993912037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45955.54993912037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45955.54993912037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45955.54993912037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45955.54993912037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45955.54993912037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45955.54993912037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45955.54993912037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45955.54993912037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45955.54993912037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45955.54993912037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45955.54993912037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45955.54993912037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45955.54993912037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45955.54993912037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45955.54993912037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45955.54993912037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45955.54993912037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45955.54993912037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45955.54993912037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45955.54993912037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45955.54993912037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45955.54993912037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45955.54993912037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45955.54993912037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45955.54993912037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45955.54993912037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45955.54993912037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45955.54993912037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45955.54993912037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45955.54993912037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45955.54993912037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45955.54993912037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45955.54993912037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45955.54993912037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45955.54993912037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45955.54993912037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45955.54993912037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45955.54993912037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45955.54993912037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45955.54993912037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45955.54993912037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45955.54993912037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45955.54993912037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45955.54993912037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45955.54993912037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45955.54993912037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45955.54993912037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45955.54993912037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45955.54993912037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45955.54993912037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45955.54993912037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45955.54993912037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45955.54993912037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45955.54993912037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45955.54993912037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45955.54993912037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45955.54993912037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45955.54993912037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45955.54993912037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45955.54993912037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45955.54993912037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45955.54993912037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45955.54993912037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45955.54993912037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45955.54993912037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45955.54993912037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45955.54993912037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45955.54993912037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45955.54993912037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45955.54993912037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45955.54993912037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45955.54993912037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45955.54993912037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45955.54993912037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45955.54993912037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45955.54993912037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45955.54993912037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45955.54993912037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45955.54993912037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45955.54993912037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45955.54993912037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45955.54993912037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45955.54993912037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45955.54993912037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45955.54993912037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45955.54993912037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45955.54993912037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45955.54993912037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45955.54993912037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45955.54993912037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45955.54993912037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45955.54993912037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45955.54993912037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45955.54993912037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45955.54993912037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45955.54993912037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45955.54993912037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45955.54993912037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45955.54993912037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45955.54993912037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45955.54993912037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45955.54993912037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45955.54993912037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45955.54993912037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45955.54993912037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45955.54993912037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45955.54993912037</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5"/>
  <sheetViews>
    <sheetView tabSelected="1" workbookViewId="0">
      <selection activeCell="C11" sqref="C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252.06922152777406</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1.9152168981454452</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0.21243912036879919</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2</v>
      </c>
      <c r="D5" s="122" t="s">
        <v>38135</v>
      </c>
      <c r="E5" s="99" t="s">
        <v>38998</v>
      </c>
      <c r="F5" s="124">
        <v>45955.506249999999</v>
      </c>
      <c r="G5" s="125">
        <f ca="1">IFERROR(NOW()-F5,"")</f>
        <v>4.3689120371709578E-2</v>
      </c>
      <c r="H5" s="124">
        <v>45955.486805555556</v>
      </c>
      <c r="I5" s="120" t="str">
        <f>IFERROR(VLOOKUP(D5,DB!A:F,6,0),"")</f>
        <v>SCECO</v>
      </c>
      <c r="J5" s="120" t="str">
        <f>IFERROR(VLOOKUP(D5,DB!A:G,7,0),"")</f>
        <v>Vandalized</v>
      </c>
      <c r="K5" s="126" t="s">
        <v>39097</v>
      </c>
      <c r="L5" s="122" t="str">
        <f>IFERROR(VLOOKUP(D5,DB!A:I,9,0),"")</f>
        <v>Latis</v>
      </c>
    </row>
    <row r="6" spans="1:16" ht="15" customHeight="1">
      <c r="A6" s="120"/>
      <c r="B6" s="120" t="str">
        <f>IFERROR(VLOOKUP(D6,DB!A:K,11,0),"")</f>
        <v/>
      </c>
      <c r="C6" s="121"/>
      <c r="D6" s="122"/>
      <c r="E6" s="99"/>
      <c r="F6" s="124"/>
      <c r="G6" s="125">
        <f ca="1">IFERROR(NOW()-F6,"")</f>
        <v>45955.54993912037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45955.54993912037</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45955.54993912037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45955.54993912037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45955.54993912037</v>
      </c>
      <c r="H10" s="124"/>
      <c r="I10" s="120" t="str">
        <f>IFERROR(VLOOKUP(D10,DB!A:F,6,0),"")</f>
        <v/>
      </c>
      <c r="J10" s="120" t="str">
        <f>IFERROR(VLOOKUP(D10,DB!A:G,7,0),"")</f>
        <v/>
      </c>
      <c r="K10" s="126"/>
      <c r="L10" s="122" t="str">
        <f>IFERROR(VLOOKUP(D10,DB!A:I,9,0),"")</f>
        <v/>
      </c>
    </row>
    <row r="11" spans="1:16" ht="15" customHeight="1">
      <c r="A11" s="120"/>
      <c r="B11" s="120" t="str">
        <f>IFERROR(VLOOKUP(D11,DB!A:K,11,0),"")</f>
        <v>R4</v>
      </c>
      <c r="C11" s="121"/>
      <c r="D11" s="122" t="s">
        <v>25965</v>
      </c>
      <c r="E11" s="99"/>
      <c r="F11" s="124"/>
      <c r="G11" s="125">
        <f ca="1">IFERROR(NOW()-F11,"")</f>
        <v>45955.54993912037</v>
      </c>
      <c r="H11" s="124"/>
      <c r="I11" s="120" t="str">
        <f>IFERROR(VLOOKUP(D11,DB!A:F,6,0),"")</f>
        <v>SCECO</v>
      </c>
      <c r="J11" s="120" t="str">
        <f>IFERROR(VLOOKUP(D11,DB!A:G,7,0),"")</f>
        <v>Vandalized</v>
      </c>
      <c r="K11" s="126"/>
      <c r="L11" s="122" t="str">
        <f>IFERROR(VLOOKUP(D11,DB!A:I,9,0),"")</f>
        <v>Latis</v>
      </c>
    </row>
    <row r="12" spans="1:16" ht="15" customHeight="1">
      <c r="A12" s="120"/>
      <c r="B12" s="120" t="str">
        <f>IFERROR(VLOOKUP(D12,DB!A:K,11,0),"")</f>
        <v/>
      </c>
      <c r="C12" s="121"/>
      <c r="D12" s="122"/>
      <c r="E12" s="99"/>
      <c r="F12" s="124"/>
      <c r="G12" s="125">
        <f ca="1">IFERROR(NOW()-F12,"")</f>
        <v>45955.54993912037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45955.54993912037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45955.54993912037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45955.54993912037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45955.54993912037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45955.54993912037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45955.54993912037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45955.54993912037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45955.54993912037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45955.54993912037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45955.54993912037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45955.54993912037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45955.54993912037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45955.54993912037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94"/>
      <c r="E26" s="123"/>
      <c r="F26" s="124"/>
      <c r="G26" s="125">
        <f ca="1">IFERROR(NOW()-F26,"")</f>
        <v>45955.54993912037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45955.54993912037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45955.54993912037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45955.54993912037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45955.54993912037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45955.54993912037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45955.54993912037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45955.54993912037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45955.54993912037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45955.54993912037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45955.54993912037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45955.54993912037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45955.54993912037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45955.54993912037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45955.54993912037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45955.54993912037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45955.54993912037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45955.54993912037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45955.54993912037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45955.54993912037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45955.54993912037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45955.54993912037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45955.54993912037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45955.54993912037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45955.54993912037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45955.54993912037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45955.54993912037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45955.54993912037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45955.54993912037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45955.54993912037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45955.54993912037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45955.54993912037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45955.54993912037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45955.54993912037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45955.54993912037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45955.54993912037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45955.54993912037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45955.54993912037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45955.54993912037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45955.54993912037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45955.54993912037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45955.54993912037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45955.54993912037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45955.54993912037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45955.54993912037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45955.54993912037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45955.54993912037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45955.54993912037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45955.54993912037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45955.54993912037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45955.54993912037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45955.54993912037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45955.54993912037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45955.54993912037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45955.54993912037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45955.54993912037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45955.54993912037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45955.54993912037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45955.54993912037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45955.54993912037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45955.54993912037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45955.54993912037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45955.54993912037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45955.54993912037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45955.54993912037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45955.54993912037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45955.54993912037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45955.54993912037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45955.54993912037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45955.54993912037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45955.54993912037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45955.54993912037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45955.54993912037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45955.54993912037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45955.54993912037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45955.54993912037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45955.54993912037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45955.54993912037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45955.54993912037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45955.54993912037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45955.54993912037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45955.54993912037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45955.54993912037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45955.54993912037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45955.54993912037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45955.54993912037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45955.54993912037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45955.54993912037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45955.54993912037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45955.54993912037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45955.54993912037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45955.54993912037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45955.54993912037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45955.54993912037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45955.54993912037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45955.54993912037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45955.54993912037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45955.54993912037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45955.54993912037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45955.54993912037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45955.54993912037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45955.54993912037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45955.54993912037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45955.54993912037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45955.54993912037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45955.54993912037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45955.54993912037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45955.54993912037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45955.54993912037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45955.54993912037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45955.54993912037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45955.54993912037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45955.54993912037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45955.54993912037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45955.54993912037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45955.54993912037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45955.54993912037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45955.54993912037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45955.54993912037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45955.54993912037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45955.54993912037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45955.54993912037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45955.54993912037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45955.54993912037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45955.54993912037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45955.54993912037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45955.54993912037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45955.54993912037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45955.54993912037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45955.54993912037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45955.54993912037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45955.54993912037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45955.54993912037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45955.54993912037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45955.54993912037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45955.54993912037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45955.54993912037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45955.54993912037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45955.54993912037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45955.54993912037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45955.54993912037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45955.54993912037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45955.54993912037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45955.54993912037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45955.54993912037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45955.54993912037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45955.54993912037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45955.54993912037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45955.54993912037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45955.54993912037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45955.54993912037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45955.54993912037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45955.54993912037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45955.54993912037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45955.54993912037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45955.54993912037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45955.54993912037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45955.54993912037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45955.54993912037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45955.54993912037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45955.54993912037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45955.54993912037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45955.54993912037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45955.54993912037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45955.54993912037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45955.54993912037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45955.54993912037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45955.54993912037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45955.54993912037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45955.54993912037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45955.54993912037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45955.54993912037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45955.54993912037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45955.54993912037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45955.54993912037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45955.54993912037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45955.54993912037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45955.54993912037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45955.54993912037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45955.54993912037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45955.54993912037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45955.54993912037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45955.54993912037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45955.54993912037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45955.54993912037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45955.54993912037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45955.54993912037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45955.54993912037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45955.54993912037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45955.54993912037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45955.54993912037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45955.54993912037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45955.54993912037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45955.54993912037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45955.54993912037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45955.54993912037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45955.54993912037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45955.54993912037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45955.54993912037</v>
      </c>
      <c r="H224" s="124"/>
      <c r="I224" s="120" t="str">
        <f>IFERROR(VLOOKUP(D224,DB!A:F,6,0),"")</f>
        <v/>
      </c>
      <c r="J224" s="120" t="str">
        <f>IFERROR(VLOOKUP(D224,DB!A:G,7,0),"")</f>
        <v/>
      </c>
      <c r="K224" s="126"/>
      <c r="L224" s="122" t="str">
        <f>IFERROR(VLOOKUP(D224,DB!A:I,9,0),"")</f>
        <v/>
      </c>
    </row>
    <row r="225" spans="1:12" ht="15" customHeight="1">
      <c r="A225" s="127"/>
      <c r="B225" s="127" t="str">
        <f>IFERROR(VLOOKUP(D225,DB!A:K,11,0),"")</f>
        <v/>
      </c>
      <c r="C225" s="128"/>
      <c r="D225" s="129"/>
      <c r="E225" s="130"/>
      <c r="F225" s="131"/>
      <c r="G225" s="132">
        <f ca="1">IFERROR(NOW()-F225,"")</f>
        <v>45955.54993912037</v>
      </c>
      <c r="H225" s="131"/>
      <c r="I225" s="127" t="str">
        <f>IFERROR(VLOOKUP(D225,DB!A:F,6,0),"")</f>
        <v/>
      </c>
      <c r="J225" s="127" t="str">
        <f>IFERROR(VLOOKUP(D225,DB!A:G,7,0),"")</f>
        <v/>
      </c>
      <c r="K225" s="133"/>
      <c r="L225" s="129" t="str">
        <f>IFERROR(VLOOKUP(D225,DB!A:I,9,0),"")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63.717878935181943</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29.361061805553618</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6.8888280092578498</v>
      </c>
      <c r="H4" s="154">
        <v>45948.661111111112</v>
      </c>
      <c r="I4" s="153" t="str">
        <f>IFERROR(VLOOKUP(D4,DB!A:F,6,0),"")</f>
        <v>SCECO</v>
      </c>
      <c r="J4" s="153" t="str">
        <f>IFERROR(VLOOKUP(D4,DB!A:G,7,0),"")</f>
        <v>Dead</v>
      </c>
      <c r="K4" s="153" t="s">
        <v>39103</v>
      </c>
      <c r="L4" s="153" t="str">
        <f>IFERROR(VLOOKUP(D4,DB!A:I,9,0),"")</f>
        <v>Latis</v>
      </c>
    </row>
    <row r="5" spans="1:13" ht="15">
      <c r="A5" s="153" t="s">
        <v>39104</v>
      </c>
      <c r="B5" s="153" t="str">
        <f>IFERROR(VLOOKUP(D5,DB!A:K,11,0),"")</f>
        <v>R5</v>
      </c>
      <c r="C5" s="153">
        <v>1</v>
      </c>
      <c r="D5" s="153" t="s">
        <v>38498</v>
      </c>
      <c r="E5" s="153" t="s">
        <v>38998</v>
      </c>
      <c r="F5" s="154">
        <v>45955.521238425928</v>
      </c>
      <c r="G5" s="155">
        <f ca="1">IFERROR(NOW()-F5,"")</f>
        <v>2.8700694441795349E-2</v>
      </c>
      <c r="H5" s="154">
        <v>45955.514988425923</v>
      </c>
      <c r="I5" s="153" t="str">
        <f>IFERROR(VLOOKUP(D5,DB!A:F,6,0),"")</f>
        <v>Generator-SG</v>
      </c>
      <c r="J5" s="153" t="str">
        <f>IFERROR(VLOOKUP(D5,DB!A:G,7,0),"")</f>
        <v>Haj Removal</v>
      </c>
      <c r="K5" s="153" t="s">
        <v>39105</v>
      </c>
      <c r="L5" s="153" t="str">
        <f>IFERROR(VLOOKUP(D5,DB!A:I,9,0),"")</f>
        <v>Latis</v>
      </c>
    </row>
    <row r="6" spans="1:13" ht="15">
      <c r="A6" s="153"/>
      <c r="B6" s="153" t="str">
        <f>IFERROR(VLOOKUP(D6,DB!A:K,11,0),"")</f>
        <v/>
      </c>
      <c r="C6" s="153"/>
      <c r="D6" s="153"/>
      <c r="E6" s="153"/>
      <c r="F6" s="154"/>
      <c r="G6" s="155">
        <f ca="1">IFERROR(NOW()-F6,"")</f>
        <v>45955.54993912037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45955.54993912037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45955.54993912037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45955.54993912037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45955.54993912037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45955.54993912037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45955.54993912037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45955.54993912037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45955.54993912037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45955.54993912037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45955.54993912037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45955.54993912037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45955.54993912037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45955.54993912037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45955.54993912037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45955.54993912037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45955.54993912037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45955.54993912037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45955.54993912037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45955.54993912037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45955.54993912037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45955.54993912037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45955.54993912037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45955.54993912037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45955.54993912037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45955.54993912037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45955.54993912037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45955.54993912037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45955.54993912037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45955.54993912037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45955.54993912037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45955.54993912037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45955.54993912037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45955.54993912037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45955.54993912037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45955.54993912037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45955.54993912037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45955.54993912037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45955.54993912037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45955.54993912037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45955.54993912037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45955.54993912037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45955.54993912037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45955.54993912037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45955.54993912037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45955.54993912037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45955.54993912037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45955.54993912037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45955.54993912037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45955.54993912037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45955.54993912037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45955.54993912037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45955.54993912037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45955.54993912037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45955.54993912037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45955.54993912037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45955.54993912037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45955.54993912037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45955.54993912037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45955.54993912037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45955.54993912037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45955.54993912037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45955.54993912037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45955.54993912037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45955.54993912037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45955.54993912037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45955.54993912037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45955.54993912037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45955.54993912037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45955.54993912037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45955.54993912037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45955.54993912037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45955.54993912037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45955.54993912037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45955.54993912037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45955.54993912037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45955.54993912037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45955.54993912037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45955.54993912037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45955.54993912037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45955.54993912037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45955.54993912037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45955.54993912037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45955.54993912037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45955.54993912037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45955.54993912037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45955.54993912037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45955.54993912037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45955.54993912037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45955.54993912037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45955.54993912037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45955.54993912037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45955.54993912037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45955.54993912037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45955.54993912037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45955.54993912037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45955.54993912037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45955.54993912037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45955.54993912037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45955.54993912037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45955.54993912037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45955.54993912037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45955.54993912037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45955.54993912037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45955.54993912037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45955.54993912037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45955.54993912037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45955.54993912037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45955.54993912037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45955.54993912037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45955.54993912037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45955.54993912037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45955.54993912037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45955.54993912037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45955.54993912037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45955.54993912037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45955.54993912037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45955.54993912037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45955.54993912037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45955.54993912037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45955.54993912037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45955.54993912037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45955.54993912037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45955.54993912037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45955.54993912037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45955.54993912037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45955.54993912037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45955.54993912037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45955.54993912037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45955.54993912037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45955.54993912037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45955.54993912037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45955.54993912037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45955.54993912037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45955.54993912037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45955.54993912037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45955.54993912037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45955.54993912037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45955.54993912037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45955.54993912037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45955.54993912037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45955.54993912037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45955.54993912037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45955.54993912037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45955.54993912037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45955.54993912037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45955.54993912037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45955.54993912037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45955.54993912037</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45955.54993912037</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45955.54993912037</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45955.54993912037</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45955.54993912037</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45955.54993912037</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45955.54993912037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45955.54993912037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45955.54993912037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45955.54993912037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45955.54993912037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45955.54993912037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45955.54993912037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45955.54993912037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45955.54993912037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45955.54993912037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45955.54993912037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45955.54993912037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45955.54993912037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45955.54993912037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45955.54993912037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45955.54993912037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45955.54993912037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45955.54993912037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45955.54993912037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45955.54993912037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45955.54993912037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45955.54993912037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45955.54993912037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45955.54993912037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45955.54993912037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45955.54993912037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45955.54993912037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45955.54993912037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45955.54993912037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45955.54993912037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45955.54993912037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45955.54993912037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45955.54993912037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45955.54993912037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45955.54993912037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45955.54993912037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45955.54993912037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45955.54993912037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45955.54993912037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45955.54993912037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45955.54993912037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45955.54993912037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45955.54993912037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45955.54993912037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45955.54993912037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45955.54993912037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45955.54993912037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45955.54993912037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45955.54993912037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45955.54993912037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45955.54993912037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45955.54993912037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45955.54993912037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45955.54993912037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45955.54993912037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45955.54993912037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45955.54993912037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45955.54993912037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45955.54993912037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45955.54993912037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45955.54993912037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45955.54993912037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45955.54993912037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45955.54993912037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45955.54993912037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45955.54993912037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45955.54993912037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45955.54993912037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45955.54993912037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45955.54993912037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45955.54993912037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45955.54993912037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45955.54993912037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45955.54993912037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45955.54993912037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45955.54993912037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45955.54993912037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45955.54993912037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45955.54993912037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45955.54993912037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45955.54993912037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45955.54993912037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45955.54993912037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45955.54993912037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45955.54993912037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45955.54993912037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45955.54993912037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45955.54993912037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45955.54993912037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45955.54993912037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45955.54993912037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45955.54993912037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45955.54993912037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45955.54993912037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45955.54993912037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45955.54993912037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45955.54993912037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45955.54993912037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45955.54993912037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45955.54993912037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45955.54993912037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45955.54993912037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45955.54993912037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45955.54993912037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45955.54993912037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45955.54993912037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45955.54993912037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45955.54993912037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45955.54993912037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45955.54993912037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45955.54993912037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45955.54993912037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45955.54993912037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45955.54993912037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45955.54993912037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45955.54993912037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45955.54993912037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45955.54993912037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45955.54993912037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45955.54993912037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45955.54993912037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45955.54993912037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45955.54993912037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45955.54993912037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45955.54993912037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45955.54993912037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45955.54993912037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45955.54993912037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45955.54993912037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45955.54993912037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45955.54993912037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45955.54993912037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45955.54993912037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45955.54993912037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45955.54993912037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45955.54993912037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45955.54993912037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45955.54993912037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45955.54993912037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45955.54993912037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45955.54993912037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45955.54993912037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45955.54993912037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45955.54993912037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45955.54993912037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45955.54993912037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45955.54993912037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45955.54993912037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45955.54993912037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45955.54993912037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45955.54993912037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45955.54993912037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45955.54993912037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45955.54993912037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45955.54993912037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45955.54993912037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45955.54993912037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45955.54993912037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45955.54993912037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45955.54993912037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45955.54993912037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45955.54993912037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45955.54993912037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45955.54993912037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45955.54993912037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45955.54993912037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45955.54993912037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45955.54993912037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45955.54993912037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45955.54993912037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45955.54993912037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45955.54993912037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45955.54993912037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45955.54993912037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45955.54993912037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45955.54993912037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45955.54993912037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45955.54993912037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45955.54993912037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45955.54993912037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45955.54993912037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45955.54993912037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45955.54993912037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45955.54993912037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45955.54993912037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45955.54993912037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45955.54993912037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45955.54993912037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45955.54993912037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45955.54993912037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45955.54993912037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45955.54993912037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45955.54993912037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45955.54993912037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45955.54993912037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45955.54993912037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45955.54993912037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45955.54993912037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45955.54993912037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45955.54993912037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45955.54993912037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45955.54993912037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45955.54993912037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45955.54993912037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45955.54993912037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45955.54993912037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45955.54993912037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45955.54993912037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45955.54993912037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45955.54993912037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45955.54993912037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45955.54993912037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45955.54993912037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45955.54993912037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45955.54993912037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45955.54993912037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45955.54993912037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45955.54993912037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45955.54993912037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45955.54993912037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45955.54993912037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45955.54993912037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45955.54993912037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45955.54993912037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45955.54993912037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45955.54993912037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45955.54993912037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45955.54993912037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45955.54993912037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45955.54993912037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45955.54993912037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45955.54993912037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45955.54993912037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45955.54993912037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45955.54993912037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45955.54993912037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45955.54993912037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45955.54993912037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45955.54993912037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45955.54993912037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45955.54993912037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45955.54993912037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45955.54993912037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45955.54993912037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45955.54993912037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45955.54993912037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45955.54993912037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45955.54993912037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45955.54993912037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45955.54993912037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45955.54993912037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45955.54993912037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45955.54993912037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45955.54993912037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45955.54993912037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45955.54993912037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45955.54993912037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45955.54993912037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45955.54993912037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45955.54993912037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45955.54993912037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45955.54993912037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45955.54993912037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45955.54993912037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45955.54993912037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45955.54993912037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45955.54993912037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45955.54993912037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45955.54993912037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45955.54993912037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45955.54993912037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45955.54993912037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45955.54993912037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45955.54993912037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45955.54993912037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45955.54993912037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45955.54993912037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45955.54993912037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45955.54993912037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45955.54993912037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45955.54993912037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45955.54993912037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45955.54993912037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45955.54993912037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45955.54993912037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45955.54993912037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45955.54993912037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45955.54993912037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45955.54993912037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45955.54993912037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45955.54993912037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45955.54993912037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45955.54993912037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45955.54993912037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45955.54993912037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45955.54993912037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45955.54993912037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45955.54993912037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45955.54993912037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45955.54993912037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45955.54993912037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45955.54993912037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45955.54993912037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45955.54993912037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45955.54993912037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45955.54993912037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45955.54993912037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45955.54993912037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45955.54993912037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45955.54993912037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45955.54993912037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45955.54993912037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45955.54993912037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45955.54993912037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45955.54993912037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45955.54993912037</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2</v>
      </c>
      <c r="D2" s="104" t="s">
        <v>33255</v>
      </c>
      <c r="E2" s="107"/>
      <c r="F2" s="108"/>
      <c r="G2" s="77">
        <f ca="1">IFERROR(NOW()-F2,"-")</f>
        <v>45955.54993912037</v>
      </c>
      <c r="H2" s="108">
        <v>45955.34646990741</v>
      </c>
      <c r="I2" s="104" t="str">
        <f>IFERROR(VLOOKUP(D2,DB!A:F,6,0),"")</f>
        <v>SCECO</v>
      </c>
      <c r="J2" s="103" t="str">
        <f>IFERROR(VLOOKUP(D2,DB!A:G,7,0),"")</f>
        <v>Vandalized</v>
      </c>
      <c r="K2" s="109" t="s">
        <v>39107</v>
      </c>
      <c r="L2" s="110" t="str">
        <f>IFERROR(VLOOKUP(D2,DB!A:I,9,0),"")</f>
        <v>Latis</v>
      </c>
    </row>
    <row r="3" spans="1:16383" ht="31.5" customHeight="1">
      <c r="A3" s="105"/>
      <c r="B3" s="104" t="str">
        <f>IFERROR(VLOOKUP(D3,DB!A:K,11,0),"")</f>
        <v/>
      </c>
      <c r="C3" s="106"/>
      <c r="D3" s="104"/>
      <c r="E3" s="107"/>
      <c r="F3" s="108"/>
      <c r="G3" s="77">
        <f ca="1">IFERROR(NOW()-F3,"-")</f>
        <v>45955.54993912037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45955.54993912037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45955.54993912037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45955.54993912037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45955.54993912037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45955.54993912037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45955.54993912037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45955.54993912037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45955.54993912037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45955.54993912037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45955.54993912037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45955.54993912037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45955.54993912037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45955.54993912037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45955.54993912037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45955.54993912037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45955.54993912037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45955.54993912037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45955.54993912037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45955.54993912037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45955.54993912037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45955.54993912037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45955.54993912037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45955.54993912037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45955.54993912037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45955.54993912037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45955.54993912037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45955.54993912037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45955.54993912037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45955.54993912037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45955.54993912037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45955.54993912037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45955.54993912037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45955.54993912037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45955.54993912037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45955.54993912037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45955.54993912037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45955.54993912037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45955.54993912037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45955.54993912037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45955.54993912037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45955.54993912037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45955.54993912037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45955.54993912037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45955.54993912037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45955.54993912037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45955.54993912037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45955.54993912037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45955.54993912037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45955.54993912037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45955.54993912037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45955.54993912037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45955.54993912037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45955.54993912037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45955.54993912037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45955.54993912037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45955.54993912037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45955.54993912037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45955.54993912037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45955.54993912037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45955.54993912037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45955.54993912037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45955.54993912037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45955.54993912037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45955.54993912037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45955.54993912037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45955.54993912037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45955.54993912037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45955.54993912037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45955.54993912037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45955.54993912037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45955.54993912037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45955.54993912037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45955.54993912037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45955.54993912037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45955.54993912037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45955.54993912037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45955.54993912037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45955.54993912037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45955.54993912037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45955.54993912037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45955.54993912037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45955.54993912037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45955.54993912037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45955.54993912037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45955.54993912037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45955.54993912037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45955.54993912037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45955.54993912037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45955.54993912037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45955.54993912037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45955.54993912037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45955.54993912037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45955.54993912037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45955.54993912037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45955.54993912037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45955.54993912037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45955.54993912037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45955.54993912037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45955.54993912037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45955.54993912037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45955.54993912037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45955.54993912037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45955.54993912037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45955.54993912037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45955.54993912037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45955.54993912037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45955.54993912037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45955.54993912037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45955.54993912037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45955.54993912037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45955.54993912037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45955.54993912037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45955.54993912037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45955.54993912037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45955.54993912037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45955.54993912037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45955.54993912037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45955.54993912037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45955.54993912037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45955.54993912037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45955.54993912037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45955.54993912037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45955.54993912037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45955.54993912037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45955.54993912037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45955.54993912037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45955.54993912037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45955.54993912037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45955.54993912037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45955.54993912037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45955.54993912037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45955.54993912037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45955.54993912037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45955.54993912037</v>
      </c>
      <c r="H137" s="108"/>
      <c r="I137" s="104" t="str">
        <f>IFERROR(VLOOKUP(D137,DB!A:F,6,0),"")</f>
        <v/>
      </c>
      <c r="J137" s="103" t="str">
        <f>IFERROR(VLOOKUP(D137,DB!A:G,7,0),"")</f>
        <v/>
      </c>
      <c r="K137" s="109"/>
      <c r="L137" s="110" t="str">
        <f>IFERROR(VLOOKUP(D137,DB!A:I,9,0),"")</f>
        <v/>
      </c>
    </row>
  </sheetData>
  <dataValidations count="2">
    <dataValidation allowBlank="1" showInputMessage="1" showErrorMessage="1" sqref="E1" xr:uid="{380493DB-286A-4683-AF55-C78F04945A49}"/>
    <dataValidation type="list" allowBlank="1" showInputMessage="1" showErrorMessage="1" sqref="E2:E1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2025-10-25T10:13:54Z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