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167" documentId="120_S{2AC9BD13-BADA-5192-A53E-5A8FF88502F6}" xr6:coauthVersionLast="47" xr6:coauthVersionMax="47" xr10:uidLastSave="{AF7D4878-6D2F-4C41-B401-128CC6F8AD42}"/>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3" l="1"/>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 i="2"/>
  <c r="G5" i="2"/>
  <c r="I5" i="2"/>
  <c r="J5" i="2"/>
  <c r="L5"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J125" i="2"/>
  <c r="J126" i="2"/>
  <c r="J127" i="2"/>
  <c r="J128" i="2"/>
  <c r="J129" i="2"/>
  <c r="J130" i="2"/>
  <c r="J131" i="2"/>
  <c r="J132" i="2"/>
  <c r="J133" i="2"/>
  <c r="J134" i="2"/>
  <c r="J135" i="2"/>
  <c r="J136" i="2"/>
  <c r="J137" i="2"/>
  <c r="J138" i="2"/>
  <c r="J139" i="2"/>
  <c r="J140" i="2"/>
  <c r="J141" i="2"/>
  <c r="J142" i="2"/>
  <c r="J143" i="2"/>
  <c r="I125" i="2"/>
  <c r="I126" i="2"/>
  <c r="I127" i="2"/>
  <c r="I128" i="2"/>
  <c r="I129" i="2"/>
  <c r="I130" i="2"/>
  <c r="I131" i="2"/>
  <c r="I132" i="2"/>
  <c r="I133" i="2"/>
  <c r="I134" i="2"/>
  <c r="I135" i="2"/>
  <c r="I136" i="2"/>
  <c r="I137" i="2"/>
  <c r="I138" i="2"/>
  <c r="I139" i="2"/>
  <c r="I140" i="2"/>
  <c r="I141" i="2"/>
  <c r="I142" i="2"/>
  <c r="I143" i="2"/>
  <c r="G125" i="2"/>
  <c r="G126" i="2"/>
  <c r="G127" i="2"/>
  <c r="G128" i="2"/>
  <c r="G129" i="2"/>
  <c r="G130" i="2"/>
  <c r="G131" i="2"/>
  <c r="G132" i="2"/>
  <c r="G133" i="2"/>
  <c r="G134" i="2"/>
  <c r="G135" i="2"/>
  <c r="G136" i="2"/>
  <c r="G137" i="2"/>
  <c r="G138" i="2"/>
  <c r="G139" i="2"/>
  <c r="G140" i="2"/>
  <c r="G141" i="2"/>
  <c r="G142" i="2"/>
  <c r="G143" i="2"/>
  <c r="B125" i="2"/>
  <c r="B126" i="2"/>
  <c r="B127" i="2"/>
  <c r="B128" i="2"/>
  <c r="B129" i="2"/>
  <c r="B130" i="2"/>
  <c r="B131" i="2"/>
  <c r="B132" i="2"/>
  <c r="B133" i="2"/>
  <c r="B134" i="2"/>
  <c r="B135" i="2"/>
  <c r="B136" i="2"/>
  <c r="B137" i="2"/>
  <c r="B138" i="2"/>
  <c r="B139" i="2"/>
  <c r="B140" i="2"/>
  <c r="B141" i="2"/>
  <c r="B142" i="2"/>
  <c r="B14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<sst xmlns="http://schemas.openxmlformats.org/spreadsheetml/2006/main" count="181540" uniqueCount="39148">
  <si>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</si>
  <si>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</si>
  <si>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</si>
  <si>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</si>
  <si>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</si>
  <si>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</si>
  <si>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</si>
  <si>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</si>
  <si>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</si>
  <si>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</si>
  <si>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</si>
  <si>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</si>
  <si>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</si>
  <si>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</si>
  <si>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</si>
  <si>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</si>
  <si>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</si>
  <si>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</si>
  <si>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</si>
  <si>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</si>
  <si>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</si>
  <si>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</si>
  <si>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</si>
  <si>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</si>
  <si>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</si>
  <si>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</si>
  <si>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</si>
  <si>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</si>
  <si>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</si>
  <si>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</si>
  <si>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</si>
  <si>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</si>
  <si>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</si>
  <si>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</si>
  <si>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</si>
  <si>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</si>
  <si>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</si>
  <si>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</si>
  <si>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</si>
  <si>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</si>
  <si>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</si>
  <si>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</si>
  <si>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</si>
  <si>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</si>
  <si>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</si>
  <si>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</si>
  <si>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</si>
  <si>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</si>
  <si>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</si>
  <si>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</si>
  <si>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</si>
  <si>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</si>
  <si>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</si>
  <si>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</si>
  <si>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</si>
  <si>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</si>
  <si>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</si>
  <si>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</si>
  <si>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</si>
  <si>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</si>
  <si>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</si>
  <si>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</si>
  <si>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</si>
  <si>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</si>
  <si>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</si>
  <si>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</si>
  <si>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</si>
  <si>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</si>
  <si>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</si>
  <si>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</si>
  <si>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</si>
  <si>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</si>
  <si>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</si>
  <si>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</si>
  <si>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</si>
  <si>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</si>
  <si>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</si>
  <si>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</si>
  <si>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</si>
  <si>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</si>
  <si>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</si>
  <si>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</si>
  <si>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</si>
  <si>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</si>
  <si>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</si>
  <si>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</si>
  <si>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</si>
  <si>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</si>
  <si>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</si>
  <si>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</si>
  <si>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</si>
  <si>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</si>
  <si>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</si>
  <si>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</si>
  <si>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</si>
  <si>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</si>
  <si>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</si>
  <si>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</si>
  <si>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</si>
  <si>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</si>
  <si>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</si>
  <si>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</si>
  <si>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</si>
  <si>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</si>
  <si>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</si>
  <si>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</si>
  <si>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</si>
  <si>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</si>
  <si>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</si>
  <si>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</si>
  <si>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</si>
  <si>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</si>
  <si>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</si>
  <si>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</si>
  <si>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</si>
  <si>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</si>
  <si>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</si>
  <si>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</si>
  <si>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</si>
  <si>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</si>
  <si>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</si>
  <si>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</si>
  <si>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</si>
  <si>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</si>
  <si>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</si>
  <si>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</si>
  <si>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</si>
  <si>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</si>
  <si>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</si>
  <si>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</si>
  <si>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</si>
  <si>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</si>
  <si>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</si>
  <si>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</si>
  <si>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</si>
  <si>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</si>
  <si>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</si>
  <si>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</si>
  <si>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</si>
  <si>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</si>
  <si>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</si>
  <si>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</si>
  <si>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</si>
  <si>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</si>
  <si>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</si>
  <si>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</si>
  <si>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</si>
  <si>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</si>
  <si>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</si>
  <si>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</si>
  <si>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</si>
  <si>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</si>
  <si>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</si>
  <si>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</si>
  <si>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</si>
  <si>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</si>
  <si>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</si>
  <si>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</si>
  <si>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</si>
  <si>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</si>
  <si>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</si>
  <si>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</si>
  <si>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</si>
  <si>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</si>
  <si>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</si>
  <si>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</si>
  <si>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</si>
  <si>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</si>
  <si>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</si>
  <si>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</si>
  <si>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</si>
  <si>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</si>
  <si>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</si>
  <si>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</si>
  <si>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</si>
  <si>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</si>
  <si>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</si>
  <si>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</si>
  <si>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</si>
  <si>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</si>
  <si>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</si>
  <si>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</si>
  <si>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</si>
  <si>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</si>
  <si>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</si>
  <si>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</si>
  <si>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</si>
  <si>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</si>
  <si>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</si>
  <si>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</si>
  <si>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</si>
  <si>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</si>
  <si>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</si>
  <si>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</si>
  <si>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</si>
  <si>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</si>
  <si>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</si>
  <si>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</si>
  <si>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</si>
  <si>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</si>
  <si>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</si>
  <si>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</si>
  <si>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</si>
  <si>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</si>
  <si>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</si>
  <si>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</si>
  <si>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</si>
  <si>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</si>
  <si>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</si>
  <si>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</si>
  <si>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</si>
  <si>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</si>
  <si>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</si>
  <si>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</si>
  <si>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</si>
  <si>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</si>
  <si>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</si>
  <si>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</si>
  <si>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</si>
  <si>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</si>
  <si>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</si>
  <si>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</si>
  <si>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</si>
  <si>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</si>
  <si>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</si>
  <si>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</si>
  <si>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</si>
  <si>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</si>
  <si>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</si>
  <si>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</si>
  <si>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</si>
  <si>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</si>
  <si>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</si>
  <si>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</si>
  <si>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</si>
  <si>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</si>
  <si>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</si>
  <si>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</si>
  <si>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</si>
  <si>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</si>
  <si>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</si>
  <si>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</si>
  <si>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</si>
  <si>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</si>
  <si>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</si>
  <si>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</si>
  <si>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</si>
  <si>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</si>
  <si>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</si>
  <si>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</si>
  <si>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</si>
  <si>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</si>
  <si>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</si>
  <si>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</si>
  <si>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</si>
  <si>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</si>
  <si>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</si>
  <si>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</si>
  <si>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</si>
  <si>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</si>
  <si>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</si>
  <si>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</si>
  <si>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</si>
  <si>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</si>
  <si>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</si>
  <si>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</si>
  <si>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</si>
  <si>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</si>
  <si>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</si>
  <si>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</si>
  <si>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</si>
  <si>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</si>
  <si>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</si>
  <si>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</si>
  <si>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</si>
  <si>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</si>
  <si>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</si>
  <si>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</si>
  <si>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</si>
  <si>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</si>
  <si>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</si>
  <si>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</si>
  <si>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</si>
  <si>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</si>
  <si>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</si>
  <si>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</si>
  <si>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</si>
  <si>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</si>
  <si>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</si>
  <si>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</si>
  <si>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</si>
  <si>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</si>
  <si>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</si>
  <si>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</si>
  <si>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</si>
  <si>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</si>
  <si>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</si>
  <si>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</si>
  <si>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</si>
  <si>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</si>
  <si>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</si>
  <si>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</si>
  <si>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</si>
  <si>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</si>
  <si>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</si>
  <si>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</si>
  <si>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</si>
  <si>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</si>
  <si>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</si>
  <si>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</si>
  <si>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</si>
  <si>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</si>
  <si>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</si>
  <si>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</si>
  <si>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</si>
  <si>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</si>
  <si>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</si>
  <si>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</si>
  <si>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</si>
  <si>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</si>
  <si>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</si>
  <si>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</si>
  <si>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</si>
  <si>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</si>
  <si>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</si>
  <si>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</si>
  <si>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</si>
  <si>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</si>
  <si>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</si>
  <si>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</si>
  <si>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</si>
  <si>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</si>
  <si>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</si>
  <si>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</si>
  <si>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</si>
  <si>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</si>
  <si>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</si>
  <si>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</si>
  <si>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</si>
  <si>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</si>
  <si>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</si>
  <si>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</si>
  <si>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</si>
  <si>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</si>
  <si>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</si>
  <si>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</si>
  <si>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</si>
  <si>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</si>
  <si>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</si>
  <si>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</si>
  <si>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</si>
  <si>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</si>
  <si>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</si>
  <si>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</si>
  <si>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</si>
  <si>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</si>
  <si>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</si>
  <si>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</si>
  <si>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</si>
  <si>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</si>
  <si>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</si>
  <si>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</si>
  <si>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</si>
  <si>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</si>
  <si>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</si>
  <si>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</si>
  <si>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</si>
  <si>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</si>
  <si>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</si>
  <si>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</si>
  <si>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</si>
  <si>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</si>
  <si>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</si>
  <si>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</si>
  <si>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</si>
  <si>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</si>
  <si>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</si>
  <si>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</si>
  <si>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</si>
  <si>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</si>
  <si>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</si>
  <si>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</si>
  <si>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</si>
  <si>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</si>
  <si>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</si>
  <si>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</si>
  <si>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</si>
  <si>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</si>
  <si>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</si>
  <si>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</si>
  <si>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</si>
  <si>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</si>
  <si>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</si>
  <si>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</si>
  <si>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</si>
  <si>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</si>
  <si>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</si>
  <si>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</si>
  <si>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</si>
  <si>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</si>
  <si>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</si>
  <si>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</si>
  <si>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</si>
  <si>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</si>
  <si>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</si>
  <si>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</si>
  <si>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</si>
  <si>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</si>
  <si>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</si>
  <si>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</si>
  <si>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</si>
  <si>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</si>
  <si>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</si>
  <si>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</si>
  <si>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</si>
  <si>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</si>
  <si>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</si>
  <si>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</si>
  <si>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</si>
  <si>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</si>
  <si>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</si>
  <si>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</si>
  <si>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</si>
  <si>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</si>
  <si>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</si>
  <si>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</si>
  <si>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</si>
  <si>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</si>
  <si>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</si>
  <si>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</si>
  <si>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</si>
  <si>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</si>
  <si>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</si>
  <si>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</si>
  <si>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</si>
  <si>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</si>
  <si>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</si>
  <si>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</si>
  <si>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</si>
  <si>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</si>
  <si>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</si>
  <si>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</si>
  <si>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</si>
  <si>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</si>
  <si>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</si>
  <si>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</si>
  <si>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</si>
  <si>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</si>
  <si>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</si>
  <si>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</si>
  <si>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</si>
  <si>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</si>
  <si>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</si>
  <si>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</si>
  <si>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</si>
  <si>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</si>
  <si>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</si>
  <si>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</si>
  <si>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</si>
  <si>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</si>
  <si>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</si>
  <si>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</si>
  <si>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</si>
  <si>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</si>
  <si>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</si>
  <si>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</si>
  <si>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</si>
  <si>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</si>
  <si>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</si>
  <si>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</si>
  <si>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</si>
  <si>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</si>
  <si>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</si>
  <si>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</si>
  <si>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</si>
  <si>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</si>
  <si>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</si>
  <si>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</si>
  <si>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</si>
  <si>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</si>
  <si>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</si>
  <si>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</si>
  <si>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</si>
  <si>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</si>
  <si>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</si>
  <si>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</si>
  <si>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</si>
  <si>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</si>
  <si>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</si>
  <si>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</si>
  <si>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</si>
  <si>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</si>
  <si>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</si>
  <si>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</si>
  <si>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</si>
  <si>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</si>
  <si>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</si>
  <si>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</si>
  <si>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</si>
  <si>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</si>
  <si>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</si>
  <si>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</si>
  <si>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</si>
  <si>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</si>
  <si>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</si>
  <si>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</si>
  <si>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</si>
  <si>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</si>
  <si>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</si>
  <si>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</si>
  <si>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</si>
  <si>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</si>
  <si>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</si>
  <si>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</si>
  <si>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</si>
  <si>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</si>
  <si>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</si>
  <si>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</si>
  <si>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</si>
  <si>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</si>
  <si>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</si>
  <si>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</si>
  <si>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</si>
  <si>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</si>
  <si>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</si>
  <si>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</si>
  <si>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</si>
  <si>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</si>
  <si>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</si>
  <si>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</si>
  <si>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</si>
  <si>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</si>
  <si>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</si>
  <si>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</si>
  <si>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</si>
  <si>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</si>
  <si>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</si>
  <si>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</si>
  <si>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</si>
  <si>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</si>
  <si>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</si>
  <si>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</si>
  <si>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</si>
  <si>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</si>
  <si>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</si>
  <si>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</si>
  <si>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</si>
  <si>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</si>
  <si>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</si>
  <si>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</si>
  <si>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</si>
  <si>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</si>
  <si>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</si>
  <si>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</si>
  <si>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</si>
  <si>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</si>
  <si>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</si>
  <si>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</si>
  <si>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</si>
  <si>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</si>
  <si>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</si>
  <si>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</si>
  <si>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</si>
  <si>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</si>
  <si>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</si>
  <si>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</si>
  <si>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</si>
  <si>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</si>
  <si>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</si>
  <si>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</si>
  <si>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</si>
  <si>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</si>
  <si>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</si>
  <si>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</si>
  <si>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</si>
  <si>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</si>
  <si>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</si>
  <si>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</si>
  <si>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</si>
  <si>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</si>
  <si>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</si>
  <si>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</si>
  <si>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</si>
  <si>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</si>
  <si>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</si>
  <si>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</si>
  <si>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</si>
  <si>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</si>
  <si>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</si>
  <si>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</si>
  <si>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</si>
  <si>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</si>
  <si>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</si>
  <si>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</si>
  <si>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</si>
  <si>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</si>
  <si>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</si>
  <si>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</si>
  <si>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</si>
  <si>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</si>
  <si>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</si>
  <si>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</si>
  <si>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</si>
  <si>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</si>
  <si>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</si>
  <si>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</si>
  <si>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</si>
  <si>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</si>
  <si>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</si>
  <si>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</si>
  <si>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</si>
  <si>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</si>
  <si>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</si>
  <si>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</si>
  <si>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</si>
  <si>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</si>
  <si>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</si>
  <si>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</si>
  <si>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</si>
  <si>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</si>
  <si>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</si>
  <si>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</si>
  <si>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</si>
  <si>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</si>
  <si>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</si>
  <si>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</si>
  <si>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</si>
  <si>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</si>
  <si>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</si>
  <si>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</si>
  <si>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</si>
  <si>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</si>
  <si>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</si>
  <si>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</si>
  <si>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</si>
  <si>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</si>
  <si>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</si>
  <si>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</si>
  <si>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</si>
  <si>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</si>
  <si>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</si>
  <si>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</si>
  <si>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</si>
  <si>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</si>
  <si>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</si>
  <si>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</si>
  <si>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</si>
  <si>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</si>
  <si>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</si>
  <si>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</si>
  <si>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</si>
  <si>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</si>
  <si>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</si>
  <si>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</si>
  <si>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</si>
  <si>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</si>
  <si>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</si>
  <si>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</si>
  <si>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</si>
  <si>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</si>
  <si>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</si>
  <si>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</si>
  <si>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</si>
  <si>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</si>
  <si>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</si>
  <si>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</si>
  <si>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</si>
  <si>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</si>
  <si>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</si>
  <si>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</si>
  <si>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</si>
  <si>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</si>
  <si>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</si>
  <si>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</si>
  <si>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</si>
  <si>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</si>
  <si>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</si>
  <si>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</si>
  <si>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</si>
  <si>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</si>
  <si>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</si>
  <si>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</si>
  <si>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</si>
  <si>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</si>
  <si>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</si>
  <si>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</si>
  <si>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</si>
  <si>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</si>
  <si>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</si>
  <si>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</si>
  <si>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</si>
  <si>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</si>
  <si>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</si>
  <si>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</si>
  <si>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</si>
  <si>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</si>
  <si>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</si>
  <si>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</si>
  <si>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</si>
  <si>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</si>
  <si>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</si>
  <si>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</si>
  <si>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</si>
  <si>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</si>
  <si>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</si>
  <si>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</si>
  <si>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</si>
  <si>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</si>
  <si>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</si>
  <si>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</si>
  <si>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</si>
  <si>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</si>
  <si>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</si>
  <si>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</si>
  <si>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</si>
  <si>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</si>
  <si>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</si>
  <si>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</si>
  <si>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</si>
  <si>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</si>
  <si>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</si>
  <si>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</si>
  <si>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</si>
  <si>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</si>
  <si>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</si>
  <si>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</si>
  <si>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</si>
  <si>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</si>
  <si>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</si>
  <si>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</si>
  <si>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</si>
  <si>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</si>
  <si>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</si>
  <si>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</si>
  <si>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</si>
  <si>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</si>
  <si>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</si>
  <si>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</si>
  <si>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</si>
  <si>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</si>
  <si>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</si>
  <si>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</si>
  <si>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</si>
  <si>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</si>
  <si>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</si>
  <si>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</si>
  <si>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</si>
  <si>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</si>
  <si>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</si>
  <si>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</si>
  <si>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</si>
  <si>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</si>
  <si>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</si>
  <si>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</si>
  <si>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</si>
  <si>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</si>
  <si>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</si>
  <si>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</si>
  <si>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</si>
  <si>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</si>
  <si>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</si>
  <si>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</si>
  <si>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</si>
  <si>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</si>
  <si>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</si>
  <si>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</si>
  <si>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</si>
  <si>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</si>
  <si>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</si>
  <si>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</si>
  <si>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</si>
  <si>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</si>
  <si>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</si>
  <si>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</si>
  <si>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</si>
  <si>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</si>
  <si>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</si>
  <si>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</si>
  <si>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</si>
  <si>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</si>
  <si>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</si>
  <si>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</si>
  <si>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</si>
  <si>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</si>
  <si>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</si>
  <si>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</si>
  <si>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</si>
  <si>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</si>
  <si>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</si>
  <si>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</si>
  <si>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</si>
  <si>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</si>
  <si>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</si>
  <si>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</si>
  <si>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</si>
  <si>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</si>
  <si>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</si>
  <si>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</si>
  <si>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</si>
  <si>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</si>
  <si>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</si>
  <si>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</si>
  <si>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</si>
  <si>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</si>
  <si>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</si>
  <si>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</si>
  <si>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</si>
  <si>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</si>
  <si>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</si>
  <si>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</si>
  <si>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</si>
  <si>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</si>
  <si>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</si>
  <si>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</si>
  <si>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</si>
  <si>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</si>
  <si>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</si>
  <si>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</si>
  <si>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</si>
  <si>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</si>
  <si>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</si>
  <si>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</si>
  <si>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</si>
  <si>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</si>
  <si>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</si>
  <si>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</si>
  <si>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</si>
  <si>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</si>
  <si>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</si>
  <si>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</si>
  <si>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</si>
  <si>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</si>
  <si>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</si>
  <si>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</si>
  <si>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</si>
  <si>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</si>
  <si>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</si>
  <si>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</si>
  <si>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</si>
  <si>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</si>
  <si>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</si>
  <si>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</si>
  <si>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</si>
  <si>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</si>
  <si>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</si>
  <si>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</si>
  <si>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</si>
  <si>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</si>
  <si>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</si>
  <si>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</si>
  <si>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</si>
  <si>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</si>
  <si>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</si>
  <si>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</si>
  <si>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</si>
  <si>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</si>
  <si>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</si>
  <si>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</si>
  <si>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</si>
  <si>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</si>
  <si>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</si>
  <si>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</si>
  <si>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</si>
  <si>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</si>
  <si>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</si>
  <si>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</si>
  <si>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</si>
  <si>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</si>
  <si>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</si>
  <si>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</si>
  <si>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</si>
  <si>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</si>
  <si>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</si>
  <si>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</si>
  <si>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</si>
  <si>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</si>
  <si>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</si>
  <si>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</si>
  <si>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</si>
  <si>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</si>
  <si>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</si>
  <si>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</si>
  <si>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</si>
  <si>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</si>
  <si>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</si>
  <si>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</si>
  <si>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</si>
  <si>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</si>
  <si>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</si>
  <si>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</si>
  <si>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</si>
  <si>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</si>
  <si>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</si>
  <si>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</si>
  <si>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</si>
  <si>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</si>
  <si>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</si>
  <si>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</si>
  <si>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</si>
  <si>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</si>
  <si>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</si>
  <si>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</si>
  <si>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</si>
  <si>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</si>
  <si>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</si>
  <si>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</si>
  <si>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</si>
  <si>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</si>
  <si>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</si>
  <si>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</si>
  <si>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</si>
  <si>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</si>
  <si>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</si>
  <si>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</si>
  <si>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</si>
  <si>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</si>
  <si>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</si>
  <si>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</si>
  <si>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</si>
  <si>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</si>
  <si>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</si>
  <si>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</si>
  <si>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</si>
  <si>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</si>
  <si>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</si>
  <si>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</si>
  <si>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</si>
  <si>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</si>
  <si>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</si>
  <si>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</si>
  <si>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</si>
  <si>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</si>
  <si>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</si>
  <si>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</si>
  <si>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</si>
  <si>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</si>
  <si>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</si>
  <si>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</si>
  <si>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</si>
  <si>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</si>
  <si>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</si>
  <si>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</si>
  <si>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</si>
  <si>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</si>
  <si>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</si>
  <si>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</si>
  <si>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</si>
  <si>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</si>
  <si>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</si>
  <si>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</si>
  <si>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</si>
  <si>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</si>
  <si>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</si>
  <si>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</si>
  <si>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</si>
  <si>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</si>
  <si>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</si>
  <si>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</si>
  <si>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</si>
  <si>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</si>
  <si>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</si>
  <si>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</si>
  <si>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</si>
  <si>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</si>
  <si>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</si>
  <si>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</si>
  <si>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</si>
  <si>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</si>
  <si>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</si>
  <si>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</si>
  <si>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</si>
  <si>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</si>
  <si>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</si>
  <si>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</si>
  <si>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</si>
  <si>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</si>
  <si>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</si>
  <si>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</si>
  <si>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</si>
  <si>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</si>
  <si>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</si>
  <si>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</si>
  <si>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</si>
  <si>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</si>
  <si>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</si>
  <si>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</si>
  <si>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</si>
  <si>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</si>
  <si>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</si>
  <si>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</si>
  <si>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</si>
  <si>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</si>
  <si>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</si>
  <si>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</si>
  <si>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</si>
  <si>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</si>
  <si>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</si>
  <si>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</si>
  <si>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</si>
  <si>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</si>
  <si>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</si>
  <si>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</si>
  <si>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</si>
  <si>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</si>
  <si>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</si>
  <si>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</si>
  <si>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</si>
  <si>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</si>
  <si>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</si>
  <si>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</si>
  <si>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</si>
  <si>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</si>
  <si>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</si>
  <si>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</si>
  <si>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</si>
  <si>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</si>
  <si>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</si>
  <si>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</si>
  <si>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</si>
  <si>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</si>
  <si>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</si>
  <si>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</si>
  <si>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</si>
  <si>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</si>
  <si>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</si>
  <si>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</si>
  <si>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</si>
  <si>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</si>
  <si>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</si>
  <si>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</si>
  <si>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</si>
  <si>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</si>
  <si>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</si>
  <si>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</si>
  <si>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</si>
  <si>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</si>
  <si>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</si>
  <si>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</si>
  <si>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</si>
  <si>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</si>
  <si>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</si>
  <si>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</si>
  <si>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</si>
  <si>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</si>
  <si>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</si>
  <si>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</si>
  <si>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</si>
  <si>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</si>
  <si>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</si>
  <si>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</si>
  <si>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</si>
  <si>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</si>
  <si>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</si>
  <si>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</si>
  <si>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</si>
  <si>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</si>
  <si>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</si>
  <si>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</si>
  <si>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</si>
  <si>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</si>
  <si>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</si>
  <si>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</si>
  <si>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</si>
  <si>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</si>
  <si>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</si>
  <si>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</si>
  <si>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</si>
  <si>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</si>
  <si>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</si>
  <si>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</si>
  <si>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</si>
  <si>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</si>
  <si>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</si>
  <si>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</si>
  <si>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</si>
  <si>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</si>
  <si>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</si>
  <si>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</si>
  <si>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</si>
  <si>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</si>
  <si>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</si>
  <si>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</si>
  <si>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</si>
  <si>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</si>
  <si>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</si>
  <si>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</si>
  <si>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</si>
  <si>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</si>
  <si>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</si>
  <si>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</si>
  <si>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</si>
  <si>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</si>
  <si>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</si>
  <si>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</si>
  <si>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</si>
  <si>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</si>
  <si>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</si>
  <si>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</si>
  <si>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</si>
  <si>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</si>
  <si>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</si>
  <si>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</si>
  <si>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</si>
  <si>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</si>
  <si>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</si>
  <si>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</si>
  <si>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</si>
  <si>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</si>
  <si>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</si>
  <si>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</si>
  <si>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</si>
  <si>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</si>
  <si>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</si>
  <si>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</si>
  <si>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</si>
  <si>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</si>
  <si>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</si>
  <si>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</si>
  <si>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</si>
  <si>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</si>
  <si>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</si>
  <si>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</si>
  <si>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</si>
  <si>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</si>
  <si>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</si>
  <si>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</si>
  <si>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</si>
  <si>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</si>
  <si>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</si>
  <si>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</si>
  <si>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</si>
  <si>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</si>
  <si>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</si>
  <si>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</si>
  <si>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</si>
  <si>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</si>
  <si>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</si>
  <si>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</si>
  <si>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</si>
  <si>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</si>
  <si>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</si>
  <si>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</si>
  <si>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</si>
  <si>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</si>
  <si>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</si>
  <si>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</si>
  <si>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</si>
  <si>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</si>
  <si>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</si>
  <si>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</si>
  <si>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</si>
  <si>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</si>
  <si>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</si>
  <si>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</si>
  <si>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</si>
  <si>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</si>
  <si>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</si>
  <si>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</si>
  <si>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</si>
  <si>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</si>
  <si>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</si>
  <si>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</si>
  <si>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</si>
  <si>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</si>
  <si>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</si>
  <si>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</si>
  <si>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</si>
  <si>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</si>
  <si>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</si>
  <si>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</si>
  <si>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</si>
  <si>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</si>
  <si>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</si>
  <si>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</si>
  <si>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</si>
  <si>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</si>
  <si>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</si>
  <si>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</si>
  <si>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</si>
  <si>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</si>
  <si>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</si>
  <si>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</si>
  <si>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</si>
  <si>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</si>
  <si>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</si>
  <si>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</si>
  <si>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</si>
  <si>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</si>
  <si>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</si>
  <si>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</si>
  <si>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</si>
  <si>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</si>
  <si>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</si>
  <si>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</si>
  <si>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</si>
  <si>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</si>
  <si>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</si>
  <si>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</si>
  <si>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</si>
  <si>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</si>
  <si>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</si>
  <si>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</si>
  <si>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</si>
  <si>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</si>
  <si>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</si>
  <si>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</si>
  <si>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</si>
  <si>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</si>
  <si>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</si>
  <si>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</si>
  <si>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</si>
  <si>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</si>
  <si>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</si>
  <si>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</si>
  <si>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</si>
  <si>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</si>
  <si>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</si>
  <si>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</si>
  <si>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</si>
  <si>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</si>
  <si>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</si>
  <si>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</si>
  <si>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</si>
  <si>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</si>
  <si>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</si>
  <si>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</si>
  <si>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</si>
  <si>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</si>
  <si>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</si>
  <si>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</si>
  <si>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</si>
  <si>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</si>
  <si>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</si>
  <si>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</si>
  <si>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</si>
  <si>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</si>
  <si>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</si>
  <si>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</si>
  <si>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</si>
  <si>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</si>
  <si>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</si>
  <si>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</si>
  <si>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</si>
  <si>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</si>
  <si>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</si>
  <si>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</si>
  <si>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</si>
  <si>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</si>
  <si>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</si>
  <si>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</si>
  <si>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</si>
  <si>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</si>
  <si>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</si>
  <si>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</si>
  <si>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</si>
  <si>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</si>
  <si>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</si>
  <si>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</si>
  <si>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</si>
  <si>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</si>
  <si>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</si>
  <si>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</si>
  <si>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</si>
  <si>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</si>
  <si>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</si>
  <si>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</si>
  <si>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</si>
  <si>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</si>
  <si>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</si>
  <si>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</si>
  <si>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</si>
  <si>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</si>
  <si>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</si>
  <si>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</si>
  <si>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</si>
  <si>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</si>
  <si>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</si>
  <si>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</si>
  <si>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</si>
  <si>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</si>
  <si>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</si>
  <si>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</si>
  <si>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</si>
  <si>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</si>
  <si>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</si>
  <si>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</si>
  <si>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</si>
  <si>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</si>
  <si>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</si>
  <si>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</si>
  <si>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</si>
  <si>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</si>
  <si>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</si>
  <si>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</si>
  <si>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</si>
  <si>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</si>
  <si>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</si>
  <si>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</si>
  <si>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</si>
  <si>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</si>
  <si>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</si>
  <si>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</si>
  <si>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</si>
  <si>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</si>
  <si>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</si>
  <si>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</si>
  <si>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</si>
  <si>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</si>
  <si>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</si>
  <si>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</si>
  <si>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</si>
  <si>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</si>
  <si>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</si>
  <si>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</si>
  <si>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</si>
  <si>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</si>
  <si>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</si>
  <si>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</si>
  <si>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</si>
  <si>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</si>
  <si>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</si>
  <si>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</si>
  <si>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</si>
  <si>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</si>
  <si>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</si>
  <si>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</si>
  <si>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</si>
  <si>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</si>
  <si>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</si>
  <si>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</si>
  <si>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</si>
  <si>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</si>
  <si>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</si>
  <si>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</si>
  <si>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</si>
  <si>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</si>
  <si>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</si>
  <si>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</si>
  <si>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</si>
  <si>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</si>
  <si>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</si>
  <si>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</si>
  <si>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</si>
  <si>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</si>
  <si>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</si>
  <si>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</si>
  <si>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</si>
  <si>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</si>
  <si>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</si>
  <si>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</si>
  <si>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</si>
  <si>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</si>
  <si>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</si>
  <si>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</si>
  <si>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</si>
  <si>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</si>
  <si>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</si>
  <si>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</si>
  <si>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</si>
  <si>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</si>
  <si>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</si>
  <si>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</si>
  <si>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</si>
  <si>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</si>
  <si>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</si>
  <si>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</si>
  <si>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</si>
  <si>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</si>
  <si>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</si>
  <si>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</si>
  <si>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</si>
  <si>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</si>
  <si>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</si>
  <si>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</si>
  <si>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</si>
  <si>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</si>
  <si>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</si>
  <si>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</si>
  <si>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</si>
  <si>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</si>
  <si>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</si>
  <si>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</si>
  <si>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</si>
  <si>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</si>
  <si>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</si>
  <si>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</si>
  <si>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</si>
  <si>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</si>
  <si>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</si>
  <si>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</si>
  <si>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</si>
  <si>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</si>
  <si>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</si>
  <si>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</si>
  <si>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</si>
  <si>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</si>
  <si>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</si>
  <si>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</si>
  <si>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</si>
  <si>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</si>
  <si>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</si>
  <si>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</si>
  <si>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</si>
  <si>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</si>
  <si>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</si>
  <si>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</si>
  <si>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</si>
  <si>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</si>
  <si>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</si>
  <si>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</si>
  <si>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</si>
  <si>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</si>
  <si>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</si>
  <si>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</si>
  <si>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</si>
  <si>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</si>
  <si>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</si>
  <si>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</si>
  <si>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</si>
  <si>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</si>
  <si>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</si>
  <si>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</si>
  <si>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</si>
  <si>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</si>
  <si>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</si>
  <si>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</si>
  <si>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</si>
  <si>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</si>
  <si>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</si>
  <si>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</si>
  <si>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</si>
  <si>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</si>
  <si>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</si>
  <si>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</si>
  <si>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</si>
  <si>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</si>
  <si>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</si>
  <si>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</si>
  <si>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</si>
  <si>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</si>
  <si>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</si>
  <si>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</si>
  <si>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</si>
  <si>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</si>
  <si>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</si>
  <si>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</si>
  <si>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</si>
  <si>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</si>
  <si>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</si>
  <si>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</si>
  <si>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</si>
  <si>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</si>
  <si>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</si>
  <si>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</si>
  <si>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</si>
  <si>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</si>
  <si>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</si>
  <si>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</si>
  <si>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</si>
  <si>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</si>
  <si>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</si>
  <si>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</si>
  <si>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</si>
  <si>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</si>
  <si>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</si>
  <si>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</si>
  <si>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</si>
  <si>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</si>
  <si>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</si>
  <si>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</si>
  <si>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</si>
  <si>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</si>
  <si>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</si>
  <si>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</si>
  <si>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</si>
  <si>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</si>
  <si>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</si>
  <si>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</si>
  <si>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</si>
  <si>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</si>
  <si>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</si>
  <si>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</si>
  <si>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</si>
  <si>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</si>
  <si>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</si>
  <si>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</si>
  <si>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</si>
  <si>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</si>
  <si>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</si>
  <si>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</si>
  <si>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</si>
  <si>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</si>
  <si>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</si>
  <si>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</si>
  <si>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</si>
  <si>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</si>
  <si>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</si>
  <si>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</si>
  <si>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</si>
  <si>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</si>
  <si>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</si>
  <si>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</si>
  <si>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</si>
  <si>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</si>
  <si>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</si>
  <si>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</si>
  <si>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</si>
  <si>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</si>
  <si>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</si>
  <si>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</si>
  <si>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</si>
  <si>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</si>
  <si>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</si>
  <si>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</si>
  <si>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</si>
  <si>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</si>
  <si>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</si>
  <si>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</si>
  <si>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</si>
  <si>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</si>
  <si>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</si>
  <si>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</si>
  <si>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</si>
  <si>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</si>
  <si>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</si>
  <si>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</si>
  <si>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</si>
  <si>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</si>
  <si>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</si>
  <si>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</si>
  <si>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</si>
  <si>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</si>
  <si>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</si>
  <si>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</si>
  <si>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</si>
  <si>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</si>
  <si>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</si>
  <si>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</si>
  <si>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</si>
  <si>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</si>
  <si>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</si>
  <si>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</si>
  <si>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</si>
  <si>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</si>
  <si>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</si>
  <si>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</si>
  <si>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</si>
  <si>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</si>
  <si>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</si>
  <si>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</si>
  <si>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</si>
  <si>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</si>
  <si>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</si>
  <si>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</si>
  <si>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</si>
  <si>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</si>
  <si>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</si>
  <si>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</si>
  <si>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</si>
  <si>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</si>
  <si>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</si>
  <si>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</si>
  <si>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</si>
  <si>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</si>
  <si>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</si>
  <si>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</si>
  <si>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</si>
  <si>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</si>
  <si>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</si>
  <si>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</si>
  <si>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</si>
  <si>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</si>
  <si>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</si>
  <si>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</si>
  <si>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</si>
  <si>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</si>
  <si>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</si>
  <si>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</si>
  <si>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</si>
  <si>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</si>
  <si>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</si>
  <si>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</si>
  <si>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</si>
  <si>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</si>
  <si>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</si>
  <si>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</si>
  <si>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</si>
  <si>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</si>
  <si>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</si>
  <si>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</si>
  <si>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</si>
  <si>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</si>
  <si>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</si>
  <si>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</si>
  <si>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</si>
  <si>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</si>
  <si>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</si>
  <si>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</si>
  <si>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</si>
  <si>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</si>
  <si>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</si>
  <si>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</si>
  <si>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</si>
  <si>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</si>
  <si>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</si>
  <si>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</si>
  <si>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</si>
  <si>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</si>
  <si>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</si>
  <si>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</si>
  <si>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</si>
  <si>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</si>
  <si>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</si>
  <si>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</si>
  <si>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</si>
  <si>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</si>
  <si>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</si>
  <si>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</si>
  <si>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</si>
  <si>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</si>
  <si>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</si>
  <si>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</si>
  <si>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</si>
  <si>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</si>
  <si>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</si>
  <si>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</si>
  <si>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</si>
  <si>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</si>
  <si>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</si>
  <si>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</si>
  <si>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</si>
  <si>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</si>
  <si>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</si>
  <si>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</si>
  <si>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</si>
  <si>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</si>
  <si>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</si>
  <si>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</si>
  <si>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</si>
  <si>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</si>
  <si>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</si>
  <si>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</si>
  <si>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</si>
  <si>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</si>
  <si>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</si>
  <si>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</si>
  <si>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</si>
  <si>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</si>
  <si>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</si>
  <si>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</si>
  <si>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</si>
  <si>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</si>
  <si>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</si>
  <si>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</si>
  <si>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</si>
  <si>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</si>
  <si>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</si>
  <si>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</si>
  <si>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</si>
  <si>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</si>
  <si>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</si>
  <si>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</si>
  <si>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</si>
  <si>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</si>
  <si>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</si>
  <si>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</si>
  <si>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</si>
  <si>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</si>
  <si>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</si>
  <si>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</si>
  <si>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</si>
  <si>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</si>
  <si>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</si>
  <si>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</si>
  <si>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</si>
  <si>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</si>
  <si>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</si>
  <si>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</si>
  <si>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</si>
  <si>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</si>
  <si>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</si>
  <si>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</si>
  <si>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</si>
  <si>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</si>
  <si>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</si>
  <si>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</si>
  <si>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</si>
  <si>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</si>
  <si>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</si>
  <si>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</si>
  <si>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</si>
  <si>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</si>
  <si>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</si>
  <si>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</si>
  <si>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</si>
  <si>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</si>
  <si>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</si>
  <si>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</si>
  <si>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</si>
  <si>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</si>
  <si>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</si>
  <si>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</si>
  <si>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</si>
  <si>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</si>
  <si>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</si>
  <si>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</si>
  <si>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</si>
  <si>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</si>
  <si>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</si>
  <si>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</si>
  <si>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</si>
  <si>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</si>
  <si>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</si>
  <si>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</si>
  <si>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</si>
  <si>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</si>
  <si>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</si>
  <si>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</si>
  <si>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</si>
  <si>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</si>
  <si>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</si>
  <si>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</si>
  <si>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</si>
  <si>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</si>
  <si>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</si>
  <si>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</si>
  <si>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</si>
  <si>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</si>
  <si>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</si>
  <si>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</si>
  <si>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</si>
  <si>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</si>
  <si>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</si>
  <si>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</si>
  <si>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</si>
  <si>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</si>
  <si>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</si>
  <si>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</si>
  <si>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</si>
  <si>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</si>
  <si>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</si>
  <si>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</si>
  <si>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</si>
  <si>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</si>
  <si>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</si>
  <si>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</si>
  <si>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</si>
  <si>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</si>
  <si>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</si>
  <si>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</si>
  <si>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</si>
  <si>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</si>
  <si>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</si>
  <si>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</si>
  <si>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</si>
  <si>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</si>
  <si>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</si>
  <si>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</si>
  <si>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</si>
  <si>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</si>
  <si>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</si>
  <si>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</si>
  <si>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</si>
  <si>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</si>
  <si>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</si>
  <si>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</si>
  <si>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</si>
  <si>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</si>
  <si>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</si>
  <si>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</si>
  <si>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</si>
  <si>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</si>
  <si>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</si>
  <si>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</si>
  <si>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</si>
  <si>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</si>
  <si>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</si>
  <si>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</si>
  <si>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</si>
  <si>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</si>
  <si>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</si>
  <si>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</si>
  <si>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</si>
  <si>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</si>
  <si>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</si>
  <si>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</si>
  <si>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</si>
  <si>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</si>
  <si>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</si>
  <si>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</si>
  <si>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</si>
  <si>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</si>
  <si>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</si>
  <si>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</si>
  <si>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</si>
  <si>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</si>
  <si>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</si>
  <si>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</si>
  <si>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</si>
  <si>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</si>
  <si>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</si>
  <si>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</si>
  <si>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</si>
  <si>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</si>
  <si>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</si>
  <si>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</si>
  <si>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</si>
  <si>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</si>
  <si>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</si>
  <si>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</si>
  <si>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</si>
  <si>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</si>
  <si>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</si>
  <si>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</si>
  <si>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</si>
  <si>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</si>
  <si>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</si>
  <si>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</si>
  <si>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</si>
  <si>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</si>
  <si>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</si>
  <si>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</si>
  <si>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</si>
  <si>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</si>
  <si>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</si>
  <si>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</si>
  <si>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</si>
  <si>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</si>
  <si>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</si>
  <si>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</si>
  <si>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</si>
  <si>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</si>
  <si>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</si>
  <si>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</si>
  <si>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</si>
  <si>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</si>
  <si>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</si>
  <si>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</si>
  <si>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</si>
  <si>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</si>
  <si>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</si>
  <si>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</si>
  <si>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</si>
  <si>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</si>
  <si>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</si>
  <si>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</si>
  <si>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</si>
  <si>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</si>
  <si>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</si>
  <si>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</si>
  <si>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</si>
  <si>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</si>
  <si>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</si>
  <si>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</si>
  <si>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</si>
  <si>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</si>
  <si>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</si>
  <si>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</si>
  <si>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</si>
  <si>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</si>
  <si>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</si>
  <si>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</si>
  <si>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</si>
  <si>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</si>
  <si>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</si>
  <si>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</si>
  <si>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</si>
  <si>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</si>
  <si>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</si>
  <si>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</si>
  <si>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</si>
  <si>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</si>
  <si>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</si>
  <si>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</si>
  <si>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</si>
  <si>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</si>
  <si>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</si>
  <si>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</si>
  <si>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</si>
  <si>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</si>
  <si>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</si>
  <si>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</si>
  <si>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</si>
  <si>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</si>
  <si>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</si>
  <si>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</si>
  <si>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</si>
  <si>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</si>
  <si>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</si>
  <si>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</si>
  <si>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</si>
  <si>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</si>
  <si>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</si>
  <si>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</si>
  <si>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</si>
  <si>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</si>
  <si>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</si>
  <si>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</si>
  <si>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</si>
  <si>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</si>
  <si>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</si>
  <si>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</si>
  <si>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</si>
  <si>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</si>
  <si>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</si>
  <si>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</si>
  <si>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</si>
  <si>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</si>
  <si>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</si>
  <si>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</si>
  <si>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</si>
  <si>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</si>
  <si>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</si>
  <si>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</si>
  <si>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</si>
  <si>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</si>
  <si>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</si>
  <si>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</si>
  <si>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</si>
  <si>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</si>
  <si>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</si>
  <si>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</si>
  <si>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</si>
  <si>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</si>
  <si>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</si>
  <si>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</si>
  <si>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</si>
  <si>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</si>
  <si>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</si>
  <si>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</si>
  <si>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</si>
  <si>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</si>
  <si>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</si>
  <si>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</si>
  <si>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</si>
  <si>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</si>
  <si>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</si>
  <si>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</si>
  <si>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</si>
  <si>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</si>
  <si>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</si>
  <si>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</si>
  <si>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</si>
  <si>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</si>
  <si>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</si>
  <si>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</si>
  <si>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</si>
  <si>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</si>
  <si>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</si>
  <si>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</si>
  <si>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</si>
  <si>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</si>
  <si>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</si>
  <si>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</si>
  <si>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</si>
  <si>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</si>
  <si>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</si>
  <si>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</si>
  <si>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</si>
  <si>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</si>
  <si>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</si>
  <si>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</si>
  <si>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</si>
  <si>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</si>
  <si>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</si>
  <si>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</si>
  <si>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</si>
  <si>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</si>
  <si>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</si>
  <si>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</si>
  <si>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</si>
  <si>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</si>
  <si>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</si>
  <si>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</si>
  <si>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</si>
  <si>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</si>
  <si>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</si>
  <si>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</si>
  <si>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</si>
  <si>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</si>
  <si>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</si>
  <si>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</si>
  <si>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</si>
  <si>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</si>
  <si>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</si>
  <si>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</si>
  <si>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</si>
  <si>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</si>
  <si>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</si>
  <si>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</si>
  <si>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</si>
  <si>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</si>
  <si>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</si>
  <si>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</si>
  <si>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</si>
  <si>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</si>
  <si>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</si>
  <si>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</si>
  <si>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</si>
  <si>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</si>
  <si>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</si>
  <si>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</si>
  <si>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</si>
  <si>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</si>
  <si>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</si>
  <si>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</si>
  <si>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</si>
  <si>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</si>
  <si>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</si>
  <si>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</si>
  <si>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</si>
  <si>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</si>
  <si>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</si>
  <si>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</si>
  <si>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</si>
  <si>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</si>
  <si>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</si>
  <si>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</si>
  <si>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</si>
  <si>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</si>
  <si>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</si>
  <si>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</si>
  <si>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</si>
  <si>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</si>
  <si>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</si>
  <si>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</si>
  <si>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</si>
  <si>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</si>
  <si>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</si>
  <si>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</si>
  <si>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</si>
  <si>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</si>
  <si>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</si>
  <si>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</si>
  <si>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</si>
  <si>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</si>
  <si>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</si>
  <si>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</si>
  <si>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</si>
  <si>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</si>
  <si>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</si>
  <si>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</si>
  <si>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</si>
  <si>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</si>
  <si>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</si>
  <si>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</si>
  <si>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</si>
  <si>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</si>
  <si>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</si>
  <si>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</si>
  <si>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</si>
  <si>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</si>
  <si>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</si>
  <si>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</si>
  <si>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</si>
  <si>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</si>
  <si>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</si>
  <si>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</si>
  <si>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</si>
  <si>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</si>
  <si>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</si>
  <si>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</si>
  <si>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</si>
  <si>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</si>
  <si>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</si>
  <si>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</si>
  <si>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</si>
  <si>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</si>
  <si>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</si>
  <si>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</si>
  <si>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</si>
  <si>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</si>
  <si>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</si>
  <si>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</si>
  <si>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</si>
  <si>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</si>
  <si>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</si>
  <si>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</si>
  <si>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</si>
  <si>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</si>
  <si>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</si>
  <si>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</si>
  <si>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</si>
  <si>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</si>
  <si>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</si>
  <si>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</si>
  <si>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</si>
  <si>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</si>
  <si>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</si>
  <si>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</si>
  <si>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</si>
  <si>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</si>
  <si>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</si>
  <si>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</si>
  <si>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</si>
  <si>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</si>
  <si>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</si>
  <si>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</si>
  <si>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</si>
  <si>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</si>
  <si>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</si>
  <si>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</si>
  <si>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</si>
  <si>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</si>
  <si>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</si>
  <si>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</si>
  <si>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</si>
  <si>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</si>
  <si>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</si>
  <si>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</si>
  <si>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</si>
  <si>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</si>
  <si>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</si>
  <si>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</si>
  <si>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</si>
  <si>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</si>
  <si>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</si>
  <si>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</si>
  <si>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</si>
  <si>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</si>
  <si>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</si>
  <si>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</si>
  <si>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</si>
  <si>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</si>
  <si>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</si>
  <si>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</si>
  <si>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</si>
  <si>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</si>
  <si>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</si>
  <si>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</si>
  <si>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</si>
  <si>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</si>
  <si>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</si>
  <si>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</si>
  <si>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</si>
  <si>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</si>
  <si>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</si>
  <si>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</si>
  <si>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</si>
  <si>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</si>
  <si>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</si>
  <si>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</si>
  <si>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</si>
  <si>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</si>
  <si>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</si>
  <si>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</si>
  <si>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</si>
  <si>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</si>
  <si>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</si>
  <si>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</si>
  <si>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</si>
  <si>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</si>
  <si>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</si>
  <si>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</si>
  <si>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</si>
  <si>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</si>
  <si>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</si>
  <si>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</si>
  <si>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</si>
  <si>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</si>
  <si>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</si>
  <si>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</si>
  <si>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</si>
  <si>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</si>
  <si>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</si>
  <si>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</si>
  <si>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</si>
  <si>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</si>
  <si>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</si>
  <si>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</si>
  <si>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</si>
  <si>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</si>
  <si>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</si>
  <si>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</si>
  <si>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</si>
  <si>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</si>
  <si>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</si>
  <si>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</si>
  <si>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</si>
  <si>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</si>
  <si>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</si>
  <si>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</si>
  <si>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</si>
  <si>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</si>
  <si>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</si>
  <si>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</si>
  <si>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</si>
  <si>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</si>
  <si>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</si>
  <si>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</si>
  <si>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</si>
  <si>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</si>
  <si>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</si>
  <si>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</si>
  <si>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</si>
  <si>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</si>
  <si>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</si>
  <si>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</si>
  <si>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</si>
  <si>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</si>
  <si>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</si>
  <si>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</si>
  <si>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</si>
  <si>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</si>
  <si>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</si>
  <si>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</si>
  <si>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</si>
  <si>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</si>
  <si>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</si>
  <si>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</si>
  <si>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</si>
  <si>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</si>
  <si>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</si>
  <si>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</si>
  <si>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</si>
  <si>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</si>
  <si>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</si>
  <si>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</si>
  <si>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</si>
  <si>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</si>
  <si>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</si>
  <si>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</si>
  <si>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</si>
  <si>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</si>
  <si>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</si>
  <si>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</si>
  <si>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</si>
  <si>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</si>
  <si>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</si>
  <si>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</si>
  <si>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</si>
  <si>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</si>
  <si>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</si>
  <si>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</si>
  <si>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</si>
  <si>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</si>
  <si>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</si>
  <si>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</si>
  <si>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</si>
  <si>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</si>
  <si>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</si>
  <si>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</si>
  <si>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</si>
  <si>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</si>
  <si>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</si>
  <si>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</si>
  <si>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</si>
  <si>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</si>
  <si>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</si>
  <si>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</si>
  <si>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</si>
  <si>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</si>
  <si>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</si>
  <si>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</si>
  <si>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</si>
  <si>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</si>
  <si>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</si>
  <si>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</si>
  <si>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</si>
  <si>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</si>
  <si>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</si>
  <si>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</si>
  <si>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</si>
  <si>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</si>
  <si>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</si>
  <si>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</si>
  <si>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</si>
  <si>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</si>
  <si>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</si>
  <si>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</si>
  <si>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</si>
  <si>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</si>
  <si>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</si>
  <si>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</si>
  <si>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</si>
  <si>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</si>
  <si>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</si>
  <si>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</si>
  <si>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</si>
  <si>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</si>
  <si>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</si>
  <si>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</si>
  <si>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</si>
  <si>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</si>
  <si>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</si>
  <si>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</si>
  <si>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</si>
  <si>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</si>
  <si>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</si>
  <si>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</si>
  <si>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</si>
  <si>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</si>
  <si>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</si>
  <si>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</si>
  <si>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</si>
  <si>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</si>
  <si>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</si>
  <si>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</si>
  <si>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</si>
  <si>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</si>
  <si>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</si>
  <si>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</si>
  <si>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</si>
  <si>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</si>
  <si>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</si>
  <si>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</si>
  <si>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</si>
  <si>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</si>
  <si>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</si>
  <si>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</si>
  <si>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</si>
  <si>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</si>
  <si>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</si>
  <si>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</si>
  <si>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</si>
  <si>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</si>
  <si>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</si>
  <si>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</si>
  <si>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</si>
  <si>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</si>
  <si>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</si>
  <si>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</si>
  <si>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</si>
  <si>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</si>
  <si>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</si>
  <si>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</si>
  <si>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</si>
  <si>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</si>
  <si>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</si>
  <si>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</si>
  <si>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</si>
  <si>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</si>
  <si>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</si>
  <si>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</si>
  <si>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</si>
  <si>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</si>
  <si>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</si>
  <si>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</si>
  <si>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</si>
  <si>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</si>
  <si>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</si>
  <si>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</si>
  <si>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</si>
  <si>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</si>
  <si>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</si>
  <si>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</si>
  <si>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</si>
  <si>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</si>
  <si>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</si>
  <si>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</si>
  <si>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</si>
  <si>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</si>
  <si>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</si>
  <si>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</si>
  <si>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</si>
  <si>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</si>
  <si>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</si>
  <si>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</si>
  <si>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</si>
  <si>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</si>
  <si>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</si>
  <si>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</si>
  <si>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</si>
  <si>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</si>
  <si>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</si>
  <si>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</si>
  <si>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</si>
  <si>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</si>
  <si>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</si>
  <si>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</si>
  <si>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</si>
  <si>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</si>
  <si>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</si>
  <si>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</si>
  <si>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</si>
  <si>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</si>
  <si>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</si>
  <si>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</si>
  <si>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</si>
  <si>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</si>
  <si>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</si>
  <si>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</si>
  <si>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</si>
  <si>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</si>
  <si>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</si>
  <si>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</si>
  <si>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</si>
  <si>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</si>
  <si>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</si>
  <si>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</si>
  <si>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</si>
  <si>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</si>
  <si>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</si>
  <si>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</si>
  <si>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</si>
  <si>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</si>
  <si>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</si>
  <si>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</si>
  <si>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</si>
  <si>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</si>
  <si>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</si>
  <si>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</si>
  <si>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</si>
  <si>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</si>
  <si>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</si>
  <si>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</si>
  <si>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</si>
  <si>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</si>
  <si>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</si>
  <si>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</si>
  <si>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</si>
  <si>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</si>
  <si>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</si>
  <si>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</si>
  <si>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</si>
  <si>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</si>
  <si>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</si>
  <si>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</si>
  <si>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</si>
  <si>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</si>
  <si>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</si>
  <si>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</si>
  <si>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</si>
  <si>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</si>
  <si>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</si>
  <si>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</si>
  <si>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</si>
  <si>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</si>
  <si>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</si>
  <si>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</si>
  <si>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</si>
  <si>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</si>
  <si>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</si>
  <si>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</si>
  <si>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</si>
  <si>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</si>
  <si>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</si>
  <si>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</si>
  <si>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</si>
  <si>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</si>
  <si>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</si>
  <si>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</si>
  <si>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</si>
  <si>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</si>
  <si>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</si>
  <si>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</si>
  <si>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</si>
  <si>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</si>
  <si>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</si>
  <si>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</si>
  <si>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</si>
  <si>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</si>
  <si>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</si>
  <si>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</si>
  <si>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</si>
  <si>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</si>
  <si>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</si>
  <si>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</si>
  <si>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</si>
  <si>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</si>
  <si>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</si>
  <si>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</si>
  <si>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</si>
  <si>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</si>
  <si>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</si>
  <si>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</si>
  <si>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</si>
  <si>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</si>
  <si>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</si>
  <si>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</si>
  <si>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</si>
  <si>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</si>
  <si>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</si>
  <si>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</si>
  <si>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</si>
  <si>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</si>
  <si>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</si>
  <si>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</si>
  <si>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</si>
  <si>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</si>
  <si>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</si>
  <si>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</si>
  <si>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</si>
  <si>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</si>
  <si>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</si>
  <si>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</si>
  <si>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</si>
  <si>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</si>
  <si>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</si>
  <si>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</si>
  <si>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</si>
  <si>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</si>
  <si>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</si>
  <si>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</si>
  <si>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</si>
  <si>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</si>
  <si>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</si>
  <si>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</si>
  <si>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</si>
  <si>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</si>
  <si>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</si>
  <si>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</si>
  <si>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</si>
  <si>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</si>
  <si>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</si>
  <si>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</si>
  <si>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</si>
  <si>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</si>
  <si>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</si>
  <si>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</si>
  <si>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</si>
  <si>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</si>
  <si>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</si>
  <si>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</si>
  <si>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</si>
  <si>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</si>
  <si>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</si>
  <si>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</si>
  <si>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</si>
  <si>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</si>
  <si>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</si>
  <si>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</si>
  <si>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</si>
  <si>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</si>
  <si>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</si>
  <si>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</si>
  <si>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</si>
  <si>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</si>
  <si>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</si>
  <si>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</si>
  <si>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</si>
  <si>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</si>
  <si>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</si>
  <si>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</si>
  <si>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</si>
  <si>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</si>
  <si>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</si>
  <si>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</si>
  <si>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</si>
  <si>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</si>
  <si>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</si>
  <si>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</si>
  <si>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</si>
  <si>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</si>
  <si>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</si>
  <si>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</si>
  <si>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</si>
  <si>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</si>
  <si>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</si>
  <si>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</si>
  <si>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</si>
  <si>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</si>
  <si>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</si>
  <si>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</si>
  <si>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</si>
  <si>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</si>
  <si>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</si>
  <si>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</si>
  <si>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</si>
  <si>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</si>
  <si>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</si>
  <si>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</si>
  <si>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</si>
  <si>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</si>
  <si>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</si>
  <si>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</si>
  <si>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</si>
  <si>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</si>
  <si>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</si>
  <si>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</si>
  <si>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</si>
  <si>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</si>
  <si>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</si>
  <si>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</si>
  <si>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</si>
  <si>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</si>
  <si>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</si>
  <si>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</si>
  <si>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</si>
  <si>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</si>
  <si>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</si>
  <si>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</si>
  <si>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</si>
  <si>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</si>
  <si>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</si>
  <si>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</si>
  <si>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</si>
  <si>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</si>
  <si>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</si>
  <si>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</si>
  <si>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</si>
  <si>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</si>
  <si>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</si>
  <si>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</si>
  <si>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</si>
  <si>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</si>
  <si>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</si>
  <si>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</si>
  <si>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</si>
  <si>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</si>
  <si>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</si>
  <si>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</si>
  <si>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</si>
  <si>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</si>
  <si>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</si>
  <si>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</si>
  <si>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</si>
  <si>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</si>
  <si>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</si>
  <si>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</si>
  <si>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</si>
  <si>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</si>
  <si>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</si>
  <si>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</si>
  <si>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</si>
  <si>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</si>
  <si>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</si>
  <si>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</si>
  <si>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</si>
  <si>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</si>
  <si>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</si>
  <si>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</si>
  <si>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</si>
  <si>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</si>
  <si>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</si>
  <si>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</si>
  <si>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</si>
  <si>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</si>
  <si>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</si>
  <si>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</si>
  <si>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</si>
  <si>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</si>
  <si>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</si>
  <si>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</si>
  <si>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</si>
  <si>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</si>
  <si>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</si>
  <si>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</si>
  <si>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</si>
  <si>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</si>
  <si>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</si>
  <si>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</si>
  <si>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</si>
  <si>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</si>
  <si>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</si>
  <si>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</si>
  <si>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</si>
  <si>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</si>
  <si>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</si>
  <si>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</si>
  <si>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</si>
  <si>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</si>
  <si>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</si>
  <si>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</si>
  <si>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</si>
  <si>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</si>
  <si>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</si>
  <si>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</si>
  <si>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</si>
  <si>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</si>
  <si>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</si>
  <si>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</si>
  <si>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</si>
  <si>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</si>
  <si>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</si>
  <si>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</si>
  <si>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</si>
  <si>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</si>
  <si>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</si>
  <si>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</si>
  <si>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</si>
  <si>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</si>
  <si>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</si>
  <si>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</si>
  <si>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</si>
  <si>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</si>
  <si>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</si>
  <si>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</si>
  <si>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</si>
  <si>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</si>
  <si>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</si>
  <si>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</si>
  <si>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</si>
  <si>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</si>
  <si>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</si>
  <si>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</si>
  <si>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</si>
  <si>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</si>
  <si>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</si>
  <si>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</si>
  <si>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</si>
  <si>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</si>
  <si>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</si>
  <si>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</si>
  <si>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</si>
  <si>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</si>
  <si>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</si>
  <si>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</si>
  <si>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</si>
  <si>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</si>
  <si>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</si>
  <si>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</si>
  <si>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</si>
  <si>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</si>
  <si>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</si>
  <si>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</si>
  <si>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</si>
  <si>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</si>
  <si>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</si>
  <si>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</si>
  <si>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</si>
  <si>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</si>
  <si>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</si>
  <si>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</si>
  <si>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</si>
  <si>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</si>
  <si>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</si>
  <si>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</si>
  <si>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</si>
  <si>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</si>
  <si>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</si>
  <si>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</si>
  <si>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</si>
  <si>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</si>
  <si>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</si>
  <si>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</si>
  <si>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</si>
  <si>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</si>
  <si>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</si>
  <si>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</si>
  <si>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</si>
  <si>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</si>
  <si>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</si>
  <si>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</si>
  <si>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</si>
  <si>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</si>
  <si>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</si>
  <si>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</si>
  <si>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</si>
  <si>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</si>
  <si>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</si>
  <si>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</si>
  <si>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</si>
  <si>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</si>
  <si>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</si>
  <si>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</si>
  <si>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</si>
  <si>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</si>
  <si>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</si>
  <si>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</si>
  <si>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</si>
  <si>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</si>
  <si>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</si>
  <si>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</si>
  <si>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</si>
  <si>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</si>
  <si>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</si>
  <si>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</si>
  <si>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</si>
  <si>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</si>
  <si>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</si>
  <si>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</si>
  <si>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</si>
  <si>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</si>
  <si>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</si>
  <si>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</si>
  <si>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</si>
  <si>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</si>
  <si>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</si>
  <si>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</si>
  <si>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</si>
  <si>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</si>
  <si>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</si>
  <si>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</si>
  <si>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</si>
  <si>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</si>
  <si>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</si>
  <si>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</si>
  <si>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</si>
  <si>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</si>
  <si>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</si>
  <si>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</si>
  <si>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</si>
  <si>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</si>
  <si>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</si>
  <si>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</si>
  <si>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</si>
  <si>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</si>
  <si>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</si>
  <si>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</si>
  <si>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</si>
  <si>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</si>
  <si>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</si>
  <si>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</si>
  <si>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</si>
  <si>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</si>
  <si>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</si>
  <si>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</si>
  <si>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</si>
  <si>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</si>
  <si>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</si>
  <si>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</si>
  <si>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</si>
  <si>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</si>
  <si>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</si>
  <si>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</si>
  <si>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</si>
  <si>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</si>
  <si>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</si>
  <si>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</si>
  <si>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</si>
  <si>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</si>
  <si>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</si>
  <si>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</si>
  <si>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</si>
  <si>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</si>
  <si>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</si>
  <si>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</si>
  <si>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</si>
  <si>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</si>
  <si>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</si>
  <si>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</si>
  <si>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</si>
  <si>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</si>
  <si>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</si>
  <si>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</si>
  <si>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</si>
  <si>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</si>
  <si>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</si>
  <si>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</si>
  <si>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</si>
  <si>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</si>
  <si>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</si>
  <si>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</si>
  <si>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</si>
  <si>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</si>
  <si>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</si>
  <si>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</si>
  <si>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</si>
  <si>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</si>
  <si>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</si>
  <si>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</si>
  <si>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</si>
  <si>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</si>
  <si>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</si>
  <si>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</si>
  <si>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</si>
  <si>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</si>
  <si>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</si>
  <si>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</si>
  <si>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</si>
  <si>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</si>
  <si>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</si>
  <si>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</si>
  <si>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</si>
  <si>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</si>
  <si>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</si>
  <si>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</si>
  <si>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</si>
  <si>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</si>
  <si>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</si>
  <si>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</si>
  <si>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</si>
  <si>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</si>
  <si>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</si>
  <si>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</si>
  <si>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</si>
  <si>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</si>
  <si>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</si>
  <si>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</si>
  <si>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</si>
  <si>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</si>
  <si>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</si>
  <si>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</si>
  <si>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</si>
  <si>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</si>
  <si>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</si>
  <si>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</si>
  <si>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</si>
  <si>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</si>
  <si>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</si>
  <si>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</si>
  <si>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</si>
  <si>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</si>
  <si>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</si>
  <si>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</si>
  <si>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</si>
  <si>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</si>
  <si>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</si>
  <si>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</si>
  <si>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</si>
  <si>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</si>
  <si>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</si>
  <si>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</si>
  <si>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</si>
  <si>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</si>
  <si>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</si>
  <si>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</si>
  <si>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</si>
  <si>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</si>
  <si>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</si>
  <si>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</si>
  <si>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</si>
  <si>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</si>
  <si>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</si>
  <si>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</si>
  <si>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</si>
  <si>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</si>
  <si>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</si>
  <si>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</si>
  <si>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</si>
  <si>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</si>
  <si>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</si>
  <si>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</si>
  <si>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</si>
  <si>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</si>
  <si>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</si>
  <si>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</si>
  <si>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</si>
  <si>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</si>
  <si>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</si>
  <si>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</si>
  <si>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</si>
  <si>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</si>
  <si>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</si>
  <si>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</si>
  <si>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</si>
  <si>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</si>
  <si>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</si>
  <si>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</si>
  <si>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</si>
  <si>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</si>
  <si>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</si>
  <si>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</si>
  <si>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</si>
  <si>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</si>
  <si>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</si>
  <si>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</si>
  <si>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</si>
  <si>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</si>
  <si>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</si>
  <si>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</si>
  <si>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</si>
  <si>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</si>
  <si>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</si>
  <si>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</si>
  <si>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</si>
  <si>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</si>
  <si>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</si>
  <si>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</si>
  <si>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</si>
  <si>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</si>
  <si>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</si>
  <si>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</si>
  <si>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</si>
  <si>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</si>
  <si>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</si>
  <si>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</si>
  <si>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</si>
  <si>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</si>
  <si>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</si>
  <si>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</si>
  <si>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</si>
  <si>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</si>
  <si>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</si>
  <si>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</si>
  <si>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</si>
  <si>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</si>
  <si>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</si>
  <si>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</si>
  <si>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</si>
  <si>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</si>
  <si>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</si>
  <si>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</si>
  <si>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</si>
  <si>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</si>
  <si>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</si>
  <si>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</si>
  <si>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</si>
  <si>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</si>
  <si>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</si>
  <si>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</si>
  <si>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</si>
  <si>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</si>
  <si>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</si>
  <si>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</si>
  <si>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</si>
  <si>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</si>
  <si>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</si>
  <si>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</si>
  <si>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</si>
  <si>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</si>
  <si>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</si>
  <si>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</si>
  <si>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</si>
  <si>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</si>
  <si>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</si>
  <si>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</si>
  <si>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</si>
  <si>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</si>
  <si>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</si>
  <si>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</si>
  <si>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</si>
  <si>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</si>
  <si>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</si>
  <si>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</si>
  <si>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</si>
  <si>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</si>
  <si>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</si>
  <si>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</si>
  <si>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</si>
  <si>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</si>
  <si>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</si>
  <si>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</si>
  <si>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</si>
  <si>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</si>
  <si>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</si>
  <si>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</si>
  <si>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</si>
  <si>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</si>
  <si>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</si>
  <si>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</si>
  <si>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</si>
  <si>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</si>
  <si>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</si>
  <si>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</si>
  <si>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</si>
  <si>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</si>
  <si>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</si>
  <si>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</si>
  <si>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</si>
  <si>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</si>
  <si>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</si>
  <si>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</si>
  <si>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</si>
  <si>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</si>
  <si>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</si>
  <si>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</si>
  <si>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</si>
  <si>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</si>
  <si>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</si>
  <si>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</si>
  <si>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</si>
  <si>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</si>
  <si>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</si>
  <si>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</si>
  <si>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</si>
  <si>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</si>
  <si>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</si>
  <si>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</si>
  <si>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</si>
  <si>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</si>
  <si>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</si>
  <si>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</si>
  <si>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</si>
  <si>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</si>
  <si>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</si>
  <si>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</si>
  <si>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</si>
  <si>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</si>
  <si>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</si>
  <si>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</si>
  <si>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</si>
  <si>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</si>
  <si>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</si>
  <si>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</si>
  <si>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</si>
  <si>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</si>
  <si>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</si>
  <si>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</si>
  <si>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</si>
  <si>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</si>
  <si>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</si>
  <si>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</si>
  <si>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</si>
  <si>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</si>
  <si>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</si>
  <si>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</si>
  <si>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</si>
  <si>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</si>
  <si>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</si>
  <si>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</si>
  <si>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</si>
  <si>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</si>
  <si>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</si>
  <si>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</si>
  <si>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</si>
  <si>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</si>
  <si>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</si>
  <si>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</si>
  <si>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</si>
  <si>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</si>
  <si>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</si>
  <si>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</si>
  <si>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</si>
  <si>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</si>
  <si>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</si>
  <si>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</si>
  <si>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</si>
  <si>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</si>
  <si>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</si>
  <si>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</si>
  <si>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</si>
  <si>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</si>
  <si>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</si>
  <si>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</si>
  <si>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</si>
  <si>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</si>
  <si>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</si>
  <si>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</si>
  <si>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</si>
  <si>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</si>
  <si>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</si>
  <si>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</si>
  <si>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</si>
  <si>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</si>
  <si>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</si>
  <si>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</si>
  <si>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</si>
  <si>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</si>
  <si>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</si>
  <si>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</si>
  <si>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</si>
  <si>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</si>
  <si>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</si>
  <si>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</si>
  <si>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</si>
  <si>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</si>
  <si>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</si>
  <si>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</si>
  <si>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</si>
  <si>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</si>
  <si>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</si>
  <si>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</si>
  <si>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</si>
  <si>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</si>
  <si>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</si>
  <si>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</si>
  <si>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</si>
  <si>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</si>
  <si>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</si>
  <si>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</si>
  <si>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</si>
  <si>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</si>
  <si>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</si>
  <si>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</si>
  <si>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</si>
  <si>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</si>
  <si>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</si>
  <si>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</si>
  <si>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</si>
  <si>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</si>
  <si>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</si>
  <si>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</si>
  <si>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</si>
  <si>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</si>
  <si>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</si>
  <si>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</si>
  <si>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</si>
  <si>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</si>
  <si>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</si>
  <si>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</si>
  <si>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</si>
  <si>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</si>
  <si>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</si>
  <si>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</si>
  <si>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</si>
  <si>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</si>
  <si>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</si>
  <si>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</si>
  <si>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</si>
  <si>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</si>
  <si>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</si>
  <si>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</si>
  <si>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</si>
  <si>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</si>
  <si>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</si>
  <si>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</si>
  <si>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</si>
  <si>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</si>
  <si>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</si>
  <si>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</si>
  <si>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</si>
  <si>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</si>
  <si>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</si>
  <si>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</si>
  <si>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</si>
  <si>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</si>
  <si>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</si>
  <si>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</si>
  <si>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</si>
  <si>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</si>
  <si>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</si>
  <si>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</si>
  <si>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</si>
  <si>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</si>
  <si>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</si>
  <si>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</si>
  <si>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</si>
  <si>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</si>
  <si>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</si>
  <si>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</si>
  <si>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</si>
  <si>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</si>
  <si>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</si>
  <si>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</si>
  <si>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</si>
  <si>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</si>
  <si>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</si>
  <si>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</si>
  <si>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</si>
  <si>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</si>
  <si>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</si>
  <si>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</si>
  <si>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</si>
  <si>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</si>
  <si>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</si>
  <si>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</si>
  <si>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</si>
  <si>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</si>
  <si>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</si>
  <si>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</si>
  <si>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</si>
  <si>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</si>
  <si>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</si>
  <si>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</si>
  <si>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</si>
  <si>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</si>
  <si>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</si>
  <si>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</si>
  <si>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</si>
  <si>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</si>
  <si>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</si>
  <si>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</si>
  <si>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</si>
  <si>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</si>
  <si>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</si>
  <si>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</si>
  <si>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</si>
  <si>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</si>
  <si>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</si>
  <si>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</si>
  <si>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</si>
  <si>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</si>
  <si>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</si>
  <si>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</si>
  <si>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</si>
  <si>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</si>
  <si>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</si>
  <si>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</si>
  <si>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</si>
  <si>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</si>
  <si>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</si>
  <si>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</si>
  <si>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</si>
  <si>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</si>
  <si>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</si>
  <si>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</si>
  <si>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</si>
  <si>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</si>
  <si>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</si>
  <si>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</si>
  <si>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</si>
  <si>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</si>
  <si>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</si>
  <si>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</si>
  <si>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</si>
  <si>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</si>
  <si>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</si>
  <si>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</si>
  <si>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</si>
  <si>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</si>
  <si>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</si>
  <si>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</si>
  <si>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</si>
  <si>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</si>
  <si>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</si>
  <si>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</si>
  <si>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</si>
  <si>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</si>
  <si>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</si>
  <si>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</si>
  <si>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</si>
  <si>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</si>
  <si>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</si>
  <si>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</si>
  <si>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</si>
  <si>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</si>
  <si>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</si>
  <si>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</si>
  <si>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</si>
  <si>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</si>
  <si>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</si>
  <si>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</si>
  <si>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</si>
  <si>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</si>
  <si>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</si>
  <si>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</si>
  <si>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</si>
  <si>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</si>
  <si>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</si>
  <si>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</si>
  <si>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</si>
  <si>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</si>
  <si>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</si>
  <si>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</si>
  <si>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</si>
  <si>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</si>
  <si>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</si>
  <si>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</si>
  <si>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</si>
  <si>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</si>
  <si>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</si>
  <si>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</si>
  <si>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</si>
  <si>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</si>
  <si>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</si>
  <si>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</si>
  <si>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</si>
  <si>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</si>
  <si>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</si>
  <si>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</si>
  <si>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</si>
  <si>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</si>
  <si>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</si>
  <si>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</si>
  <si>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</si>
  <si>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</si>
  <si>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</si>
  <si>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</si>
  <si>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</si>
  <si>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</si>
  <si>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</si>
  <si>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</si>
  <si>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</si>
  <si>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</si>
  <si>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</si>
  <si>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</si>
  <si>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</si>
  <si>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</si>
  <si>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</si>
  <si>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</si>
  <si>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</si>
  <si>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</si>
  <si>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</si>
  <si>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</si>
  <si>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</si>
  <si>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</si>
  <si>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</si>
  <si>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</si>
  <si>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</si>
  <si>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</si>
  <si>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</si>
  <si>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</si>
  <si>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</si>
  <si>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</si>
  <si>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</si>
  <si>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</si>
  <si>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</si>
  <si>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</si>
  <si>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</si>
  <si>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</si>
  <si>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</si>
  <si>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</si>
  <si>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</si>
  <si>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</si>
  <si>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</si>
  <si>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</si>
  <si>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</si>
  <si>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</si>
  <si>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</si>
  <si>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</si>
  <si>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</si>
  <si>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</si>
  <si>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</si>
  <si>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</si>
  <si>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</si>
  <si>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</si>
  <si>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</si>
  <si>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</si>
  <si>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</si>
  <si>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</si>
  <si>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</si>
  <si>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</si>
  <si>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</si>
  <si>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</si>
  <si>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</si>
  <si>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</si>
  <si>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</si>
  <si>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</si>
  <si>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</si>
  <si>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</si>
  <si>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</si>
  <si>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</si>
  <si>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</si>
  <si>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</si>
  <si>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</si>
  <si>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</si>
  <si>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</si>
  <si>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</si>
  <si>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</si>
  <si>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</si>
  <si>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</si>
  <si>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</si>
  <si>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</si>
  <si>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</si>
  <si>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</si>
  <si>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</si>
  <si>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</si>
  <si>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</si>
  <si>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</si>
  <si>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</si>
  <si>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</si>
  <si>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</si>
  <si>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</si>
  <si>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</si>
  <si>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</si>
  <si>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</si>
  <si>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</si>
  <si>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</si>
  <si>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</si>
  <si>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</si>
  <si>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</si>
  <si>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</si>
  <si>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</si>
  <si>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</si>
  <si>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</si>
  <si>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</si>
  <si>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</si>
  <si>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</si>
  <si>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</si>
  <si>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</si>
  <si>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</si>
  <si>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</si>
  <si>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</si>
  <si>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</si>
  <si>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</si>
  <si>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</si>
  <si>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</si>
  <si>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</si>
  <si>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</si>
  <si>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</si>
  <si>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</si>
  <si>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</si>
  <si>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</si>
  <si>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</si>
  <si>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</si>
  <si>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</si>
  <si>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</si>
  <si>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</si>
  <si>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</si>
  <si>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</si>
  <si>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</si>
  <si>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</si>
  <si>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</si>
  <si>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</si>
  <si>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</si>
  <si>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</si>
  <si>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</si>
  <si>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</si>
  <si>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</si>
  <si>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</si>
  <si>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</si>
  <si>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</si>
  <si>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</si>
  <si>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</si>
  <si>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</si>
  <si>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</si>
  <si>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</si>
  <si>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</si>
  <si>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</si>
  <si>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</si>
  <si>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</si>
  <si>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</si>
  <si>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</si>
  <si>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</si>
  <si>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</si>
  <si>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</si>
  <si>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</si>
  <si>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</si>
  <si>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</si>
  <si>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</si>
  <si>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</si>
  <si>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</si>
  <si>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</si>
  <si>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</si>
  <si>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</si>
  <si>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</si>
  <si>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</si>
  <si>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</si>
  <si>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</si>
  <si>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</si>
  <si>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</si>
  <si>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</si>
  <si>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</si>
  <si>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</si>
  <si>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</si>
  <si>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</si>
  <si>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</si>
  <si>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</si>
  <si>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</si>
  <si>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</si>
  <si>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</si>
  <si>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</si>
  <si>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</si>
  <si>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</si>
  <si>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</si>
  <si>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</si>
  <si>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</si>
  <si>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</si>
  <si>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</si>
  <si>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</si>
  <si>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</si>
  <si>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</si>
  <si>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</si>
  <si>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</si>
  <si>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</si>
  <si>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</si>
  <si>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</si>
  <si>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</si>
  <si>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</si>
  <si>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</si>
  <si>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</si>
  <si>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</si>
  <si>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</si>
  <si>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</si>
  <si>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</si>
  <si>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</si>
  <si>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</si>
  <si>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</si>
  <si>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</si>
  <si>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</si>
  <si>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</si>
  <si>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</si>
  <si>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</si>
  <si>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</si>
  <si>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</si>
  <si>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</si>
  <si>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</si>
  <si>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</si>
  <si>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</si>
  <si>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</si>
  <si>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</si>
  <si>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</si>
  <si>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</si>
  <si>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</si>
  <si>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</si>
  <si>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</si>
  <si>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</si>
  <si>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</si>
  <si>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</si>
  <si>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</si>
  <si>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</si>
  <si>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</si>
  <si>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</si>
  <si>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</si>
  <si>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</si>
  <si>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</si>
  <si>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</si>
  <si>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</si>
  <si>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</si>
  <si>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</si>
  <si>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</si>
  <si>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</si>
  <si>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</si>
  <si>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</si>
  <si>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</si>
  <si>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</si>
  <si>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</si>
  <si>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</si>
  <si>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</si>
  <si>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</si>
  <si>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</si>
  <si>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</si>
  <si>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</si>
  <si>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</si>
  <si>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</si>
  <si>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</si>
  <si>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</si>
  <si>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</si>
  <si>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</si>
  <si>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</si>
  <si>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</si>
  <si>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</si>
  <si>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</si>
  <si>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</si>
  <si>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</si>
  <si>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</si>
  <si>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</si>
  <si>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</si>
  <si>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</si>
  <si>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</si>
  <si>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</si>
  <si>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</si>
  <si>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</si>
  <si>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</si>
  <si>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</si>
  <si>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</si>
  <si>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</si>
  <si>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</si>
  <si>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</si>
  <si>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</si>
  <si>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</si>
  <si>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</si>
  <si>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</si>
  <si>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</si>
  <si>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</si>
  <si>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</si>
  <si>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</si>
  <si>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</si>
  <si>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</si>
  <si>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</si>
  <si>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</si>
  <si>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</si>
  <si>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</si>
  <si>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</si>
  <si>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</si>
  <si>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</si>
  <si>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</si>
  <si>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</si>
  <si>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</si>
  <si>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</si>
  <si>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</si>
  <si>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</si>
  <si>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</si>
  <si>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</si>
  <si>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</si>
  <si>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</si>
  <si>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</si>
  <si>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</si>
  <si>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</si>
  <si>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</si>
  <si>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</si>
  <si>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</si>
  <si>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</si>
  <si>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</si>
  <si>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</si>
  <si>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</si>
  <si>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</si>
  <si>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</si>
  <si>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</si>
  <si>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</si>
  <si>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</si>
  <si>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</si>
  <si>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</si>
  <si>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</si>
  <si>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</si>
  <si>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</si>
  <si>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</si>
  <si>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</si>
  <si>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</si>
  <si>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</si>
  <si>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</si>
  <si>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</si>
  <si>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</si>
  <si>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</si>
  <si>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</si>
  <si>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</si>
  <si>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</si>
  <si>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</si>
  <si>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</si>
  <si>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</si>
  <si>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</si>
  <si>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</si>
  <si>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</si>
  <si>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</si>
  <si>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</si>
  <si>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</si>
  <si>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</si>
  <si>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</si>
  <si>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</si>
  <si>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</si>
  <si>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</si>
  <si>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</si>
  <si>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</si>
  <si>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</si>
  <si>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</si>
  <si>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</si>
  <si>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</si>
  <si>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</si>
  <si>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</si>
  <si>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</si>
  <si>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</si>
  <si>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</si>
  <si>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</si>
  <si>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</si>
  <si>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</si>
  <si>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</si>
  <si>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</si>
  <si>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</si>
  <si>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</si>
  <si>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</si>
  <si>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</si>
  <si>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</si>
  <si>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</si>
  <si>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</si>
  <si>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</si>
  <si>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</si>
  <si>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</si>
  <si>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</si>
  <si>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</si>
  <si>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</si>
  <si>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</si>
  <si>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</si>
  <si>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</si>
  <si>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</si>
  <si>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</si>
  <si>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</si>
  <si>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</si>
  <si>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</si>
  <si>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</si>
  <si>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</si>
  <si>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</si>
  <si>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</si>
  <si>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</si>
  <si>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</si>
  <si>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</si>
  <si>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</si>
  <si>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</si>
  <si>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</si>
  <si>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</si>
  <si>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</si>
  <si>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</si>
  <si>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</si>
  <si>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</si>
  <si>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</si>
  <si>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</si>
  <si>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</si>
  <si>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</si>
  <si>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</si>
  <si>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</si>
  <si>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</si>
  <si>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</si>
  <si>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</si>
  <si>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</si>
  <si>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</si>
  <si>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</si>
  <si>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</si>
  <si>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</si>
  <si>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</si>
  <si>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</si>
  <si>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</si>
  <si>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</si>
  <si>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</si>
  <si>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</si>
  <si>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</si>
  <si>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</si>
  <si>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</si>
  <si>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</si>
  <si>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</si>
  <si>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</si>
  <si>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</si>
  <si>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</si>
  <si>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</si>
  <si>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</si>
  <si>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</si>
  <si>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</si>
  <si>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</si>
  <si>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</si>
  <si>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</si>
  <si>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</si>
  <si>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</si>
  <si>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</si>
  <si>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</si>
  <si>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</si>
  <si>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</si>
  <si>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</si>
  <si>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</si>
  <si>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</si>
  <si>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</si>
  <si>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</si>
  <si>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</si>
  <si>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</si>
  <si>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</si>
  <si>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</si>
  <si>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</si>
  <si>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</si>
  <si>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</si>
  <si>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</si>
  <si>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</si>
  <si>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</si>
  <si>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</si>
  <si>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</si>
  <si>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</si>
  <si>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</si>
  <si>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</si>
  <si>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</si>
  <si>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</si>
  <si>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</si>
  <si>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</si>
  <si>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</si>
  <si>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</si>
  <si>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</si>
  <si>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</si>
  <si>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</si>
  <si>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</si>
  <si>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</si>
  <si>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</si>
  <si>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</si>
  <si>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</si>
  <si>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</si>
  <si>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</si>
  <si>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</si>
  <si>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</si>
  <si>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</si>
  <si>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</si>
  <si>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</si>
  <si>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</si>
  <si>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</si>
  <si>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</si>
  <si>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</si>
  <si>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</si>
  <si>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</si>
  <si>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</si>
  <si>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</si>
  <si>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</si>
  <si>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</si>
  <si>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</si>
  <si>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</si>
  <si>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</si>
  <si>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</si>
  <si>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</si>
  <si>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</si>
  <si>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</si>
  <si>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</si>
  <si>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</si>
  <si>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</si>
  <si>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</si>
  <si>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</si>
  <si>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</si>
  <si>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</si>
  <si>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</si>
  <si>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</si>
  <si>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</si>
  <si>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</si>
  <si>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</si>
  <si>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</si>
  <si>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</si>
  <si>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</si>
  <si>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</si>
  <si>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</si>
  <si>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</si>
  <si>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</si>
  <si>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</si>
  <si>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</si>
  <si>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</si>
  <si>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</si>
  <si>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</si>
  <si>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</si>
  <si>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</si>
  <si>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</si>
  <si>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</si>
  <si>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</si>
  <si>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</si>
  <si>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</si>
  <si>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</si>
  <si>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</si>
  <si>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</si>
  <si>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</si>
  <si>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</si>
  <si>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</si>
  <si>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</si>
  <si>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</si>
  <si>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</si>
  <si>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</si>
  <si>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</si>
  <si>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</si>
  <si>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</si>
  <si>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</si>
  <si>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</si>
  <si>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</si>
  <si>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</si>
  <si>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</si>
  <si>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</si>
  <si>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</si>
  <si>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</si>
  <si>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</si>
  <si>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</si>
  <si>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</si>
  <si>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</si>
  <si>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</si>
  <si>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</si>
  <si>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</si>
  <si>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</si>
  <si>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</si>
  <si>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</si>
  <si>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</si>
  <si>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</si>
  <si>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</si>
  <si>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</si>
  <si>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</si>
  <si>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</si>
  <si>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</si>
  <si>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</si>
  <si>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</si>
  <si>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</si>
  <si>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</si>
  <si>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</si>
  <si>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</si>
  <si>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</si>
  <si>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</si>
  <si>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</si>
  <si>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</si>
  <si>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</si>
  <si>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</si>
  <si>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</si>
  <si>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</si>
  <si>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</si>
  <si>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</si>
  <si>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</si>
  <si>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</si>
  <si>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</si>
  <si>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</si>
  <si>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</si>
  <si>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</si>
  <si>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</si>
  <si>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</si>
  <si>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</si>
  <si>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</si>
  <si>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</si>
  <si>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</si>
  <si>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</si>
  <si>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</si>
  <si>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</si>
  <si>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</si>
  <si>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</si>
  <si>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</si>
  <si>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</si>
  <si>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</si>
  <si>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</si>
  <si>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</si>
  <si>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</si>
  <si>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</si>
  <si>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</si>
  <si>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</si>
  <si>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</si>
  <si>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</si>
  <si>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</si>
  <si>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</si>
  <si>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</si>
  <si>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</si>
  <si>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</si>
  <si>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</si>
  <si>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</si>
  <si>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</si>
  <si>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</si>
  <si>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</si>
  <si>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</si>
  <si>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</si>
  <si>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</si>
  <si>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</si>
  <si>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</si>
  <si>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</si>
  <si>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</si>
  <si>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</si>
  <si>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</si>
  <si>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</si>
  <si>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</si>
  <si>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</si>
  <si>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</si>
  <si>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</si>
  <si>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</si>
  <si>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</si>
  <si>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</si>
  <si>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</si>
  <si>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</si>
  <si>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</si>
  <si>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</si>
  <si>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</si>
  <si>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</si>
  <si>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</si>
  <si>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</si>
  <si>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</si>
  <si>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</si>
  <si>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</si>
  <si>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</si>
  <si>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</si>
  <si>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</si>
  <si>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</si>
  <si>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</si>
  <si>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</si>
  <si>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</si>
  <si>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</si>
  <si>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</si>
  <si>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</si>
  <si>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</si>
  <si>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</si>
  <si>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</si>
  <si>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</si>
  <si>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</si>
  <si>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</si>
  <si>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</si>
  <si>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</si>
  <si>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</si>
  <si>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</si>
  <si>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</si>
  <si>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</si>
  <si>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</si>
  <si>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</si>
  <si>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</si>
  <si>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</si>
  <si>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</si>
  <si>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</si>
  <si>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</si>
  <si>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</si>
  <si>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</si>
  <si>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</si>
  <si>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</si>
  <si>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</si>
  <si>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</si>
  <si>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</si>
  <si>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</si>
  <si>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</si>
  <si>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</si>
  <si>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</si>
  <si>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</si>
  <si>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</si>
  <si>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</si>
  <si>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</si>
  <si>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</si>
  <si>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</si>
  <si>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</si>
  <si>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</si>
  <si>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</si>
  <si>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</si>
  <si>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</si>
  <si>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</si>
  <si>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</si>
  <si>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</si>
  <si>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</si>
  <si>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</si>
  <si>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</si>
  <si>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</si>
  <si>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</si>
  <si>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</si>
  <si>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</si>
  <si>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</si>
  <si>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</si>
  <si>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</si>
  <si>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</si>
  <si>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</si>
  <si>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</si>
  <si>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</si>
  <si>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</si>
  <si>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</si>
  <si>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</si>
  <si>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</si>
  <si>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</si>
  <si>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</si>
  <si>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</si>
  <si>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</si>
  <si>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</si>
  <si>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</si>
  <si>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</si>
  <si>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</si>
  <si>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</si>
  <si>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</si>
  <si>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</si>
  <si>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</si>
  <si>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</si>
  <si>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</si>
  <si>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</si>
  <si>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</si>
  <si>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</si>
  <si>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</si>
  <si>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</si>
  <si>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</si>
  <si>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</si>
  <si>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</si>
  <si>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</si>
  <si>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</si>
  <si>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</si>
  <si>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</si>
  <si>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</si>
  <si>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</si>
  <si>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</si>
  <si>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</si>
  <si>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</si>
  <si>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</si>
  <si>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</si>
  <si>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</si>
  <si>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</si>
  <si>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</si>
  <si>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</si>
  <si>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</si>
  <si>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</si>
  <si>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</si>
  <si>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</si>
  <si>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</si>
  <si>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</si>
  <si>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</si>
  <si>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</si>
  <si>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</si>
  <si>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</si>
  <si>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</si>
  <si>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</si>
  <si>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</si>
  <si>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</si>
  <si>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</si>
  <si>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</si>
  <si>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</si>
  <si>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</si>
  <si>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</si>
  <si>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</si>
  <si>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</si>
  <si>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</si>
  <si>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</si>
  <si>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</si>
  <si>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</si>
  <si>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</si>
  <si>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</si>
  <si>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</si>
  <si>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</si>
  <si>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</si>
  <si>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</si>
  <si>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</si>
  <si>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</si>
  <si>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</si>
  <si>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</si>
  <si>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</si>
  <si>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</si>
  <si>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</si>
  <si>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</si>
  <si>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</si>
  <si>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</si>
  <si>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</si>
  <si>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</si>
  <si>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</si>
  <si>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</si>
  <si>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</si>
  <si>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</si>
  <si>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</si>
  <si>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</si>
  <si>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</si>
  <si>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</si>
  <si>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</si>
  <si>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</si>
  <si>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</si>
  <si>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</si>
  <si>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</si>
  <si>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</si>
  <si>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</si>
  <si>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</si>
  <si>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</si>
  <si>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</si>
  <si>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</si>
  <si>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</si>
  <si>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</si>
  <si>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</si>
  <si>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</si>
  <si>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</si>
  <si>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</si>
  <si>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</si>
  <si>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</si>
  <si>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</si>
  <si>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</si>
  <si>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</si>
  <si>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</si>
  <si>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</si>
  <si>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</si>
  <si>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</si>
  <si>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</si>
  <si>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</si>
  <si>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</si>
  <si>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</si>
  <si>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</si>
  <si>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</si>
  <si>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</si>
  <si>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</si>
  <si>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</si>
  <si>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</si>
  <si>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</si>
  <si>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</si>
  <si>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</si>
  <si>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</si>
  <si>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</si>
  <si>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</si>
  <si>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</si>
  <si>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</si>
  <si>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</si>
  <si>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</si>
  <si>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</si>
  <si>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</si>
  <si>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</si>
  <si>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</si>
  <si>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</si>
  <si>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</si>
  <si>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</si>
  <si>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</si>
  <si>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</si>
  <si>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</si>
  <si>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</si>
  <si>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</si>
  <si>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</si>
  <si>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</si>
  <si>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</si>
  <si>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</si>
  <si>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</si>
  <si>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</si>
  <si>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</si>
  <si>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</si>
  <si>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</si>
  <si>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</si>
  <si>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</si>
  <si>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</si>
  <si>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</si>
  <si>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</si>
  <si>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</si>
  <si>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</si>
  <si>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</si>
  <si>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</si>
  <si>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</si>
  <si>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</si>
  <si>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</si>
  <si>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</si>
  <si>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</si>
  <si>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</si>
  <si>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</si>
  <si>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</si>
  <si>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</si>
  <si>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</si>
  <si>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</si>
  <si>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</si>
  <si>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</si>
  <si>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</si>
  <si>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</si>
  <si>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</si>
  <si>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</si>
  <si>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</si>
  <si>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</si>
  <si>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</si>
  <si>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</si>
  <si>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</si>
  <si>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</si>
  <si>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</si>
  <si>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</si>
  <si>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</si>
  <si>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</si>
  <si>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</si>
  <si>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</si>
  <si>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</si>
  <si>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</si>
  <si>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</si>
  <si>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</si>
  <si>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</si>
  <si>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</si>
  <si>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</si>
  <si>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</si>
  <si>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</si>
  <si>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</si>
  <si>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</si>
  <si>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</si>
  <si>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</si>
  <si>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</si>
  <si>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</si>
  <si>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</si>
  <si>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</si>
  <si>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</si>
  <si>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</si>
  <si>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</si>
  <si>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</si>
  <si>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</si>
  <si>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</si>
  <si>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</si>
  <si>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</si>
  <si>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</si>
  <si>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</si>
  <si>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</si>
  <si>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</si>
  <si>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</si>
  <si>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</si>
  <si>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</si>
  <si>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</si>
  <si>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</si>
  <si>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</si>
  <si>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</si>
  <si>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</si>
  <si>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</si>
  <si>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</si>
  <si>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</si>
  <si>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</si>
  <si>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</si>
  <si>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</si>
  <si>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</si>
  <si>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</si>
  <si>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</si>
  <si>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</si>
  <si>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</si>
  <si>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</si>
  <si>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</si>
  <si>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</si>
  <si>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</si>
  <si>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</si>
  <si>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</si>
  <si>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</si>
  <si>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</si>
  <si>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</si>
  <si>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</si>
  <si>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</si>
  <si>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</si>
  <si>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</si>
  <si>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</si>
  <si>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</si>
  <si>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</si>
  <si>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</si>
  <si>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</si>
  <si>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</si>
  <si>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</si>
  <si>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</si>
  <si>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</si>
  <si>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</si>
  <si>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</si>
  <si>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</si>
  <si>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</si>
  <si>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</si>
  <si>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</si>
  <si>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</si>
  <si>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</si>
  <si>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</si>
  <si>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</si>
  <si>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</si>
  <si>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</si>
  <si>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</si>
  <si>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</si>
  <si>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</si>
  <si>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</si>
  <si>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</si>
  <si>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</si>
  <si>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</si>
  <si>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</si>
  <si>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</si>
  <si>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</si>
  <si>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</si>
  <si>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</si>
  <si>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</si>
  <si>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</si>
  <si>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</si>
  <si>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</si>
  <si>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</si>
  <si>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</si>
  <si>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</si>
  <si>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</si>
  <si>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</si>
  <si>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</si>
  <si>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</si>
  <si>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</si>
  <si>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</si>
  <si>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</si>
  <si>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</si>
  <si>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</si>
  <si>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</si>
  <si>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</si>
  <si>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</si>
  <si>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</si>
  <si>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</si>
  <si>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</si>
  <si>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</si>
  <si>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</si>
  <si>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</si>
  <si>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</si>
  <si>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</si>
  <si>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</si>
  <si>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</si>
  <si>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</si>
  <si>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</si>
  <si>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</si>
  <si>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</si>
  <si>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</si>
  <si>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</si>
  <si>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</si>
  <si>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</si>
  <si>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</si>
  <si>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</si>
  <si>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</si>
  <si>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</si>
  <si>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</si>
  <si>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</si>
  <si>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</si>
  <si>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</si>
  <si>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</si>
  <si>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</si>
  <si>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</si>
  <si>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</si>
  <si>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</si>
  <si>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</si>
  <si>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</si>
  <si>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</si>
  <si>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</si>
  <si>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</si>
  <si>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</si>
  <si>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</si>
  <si>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</si>
  <si>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</si>
  <si>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</si>
  <si>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</si>
  <si>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</si>
  <si>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</si>
  <si>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</si>
  <si>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</si>
  <si>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</si>
  <si>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</si>
  <si>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</si>
  <si>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</si>
  <si>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</si>
  <si>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</si>
  <si>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</si>
  <si>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</si>
  <si>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</si>
  <si>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</si>
  <si>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</si>
  <si>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</si>
  <si>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</si>
  <si>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</si>
  <si>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</si>
  <si>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</si>
  <si>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</si>
  <si>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</si>
  <si>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</si>
  <si>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</si>
  <si>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</si>
  <si>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</si>
  <si>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</si>
  <si>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</si>
  <si>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</si>
  <si>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</si>
  <si>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</si>
  <si>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</si>
  <si>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</si>
  <si>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</si>
  <si>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</si>
  <si>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</si>
  <si>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</si>
  <si>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</si>
  <si>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</si>
  <si>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</si>
  <si>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</si>
  <si>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</si>
  <si>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</si>
  <si>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</si>
  <si>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</si>
  <si>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</si>
  <si>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</si>
  <si>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</si>
  <si>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</si>
  <si>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</si>
  <si>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</si>
  <si>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</si>
  <si>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</si>
  <si>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</si>
  <si>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</si>
  <si>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</si>
  <si>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</si>
  <si>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</si>
  <si>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</si>
  <si>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</si>
  <si>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</si>
  <si>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</si>
  <si>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</si>
  <si>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</si>
  <si>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</si>
  <si>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</si>
  <si>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</si>
  <si>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</si>
  <si>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</si>
  <si>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</si>
  <si>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</si>
  <si>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</si>
  <si>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</si>
  <si>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</si>
  <si>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</si>
  <si>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</si>
  <si>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</si>
  <si>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</si>
  <si>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</si>
  <si>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</si>
  <si>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</si>
  <si>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</si>
  <si>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</si>
  <si>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</si>
  <si>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</si>
  <si>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</si>
  <si>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</si>
  <si>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</si>
  <si>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</si>
  <si>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</si>
  <si>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</si>
  <si>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</si>
  <si>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</si>
  <si>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</si>
  <si>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</si>
  <si>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</si>
  <si>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</si>
  <si>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</si>
  <si>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</si>
  <si>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</si>
  <si>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</si>
  <si>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</si>
  <si>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</si>
  <si>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</si>
  <si>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</si>
  <si>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</si>
  <si>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</si>
  <si>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</si>
  <si>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</si>
  <si>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</si>
  <si>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</si>
  <si>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</si>
  <si>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</si>
  <si>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</si>
  <si>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</si>
  <si>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</si>
  <si>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</si>
  <si>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</si>
  <si>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</si>
  <si>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</si>
  <si>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</si>
  <si>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</si>
  <si>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</si>
  <si>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</si>
  <si>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</si>
  <si>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</si>
  <si>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</si>
  <si>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</si>
  <si>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</si>
  <si>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</si>
  <si>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</si>
  <si>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</si>
  <si>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</si>
  <si>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</si>
  <si>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</si>
  <si>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</si>
  <si>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</si>
  <si>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</si>
  <si>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</si>
  <si>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</si>
  <si>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</si>
  <si>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</si>
  <si>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</si>
  <si>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</si>
  <si>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</si>
  <si>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</si>
  <si>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</si>
  <si>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</si>
  <si>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</si>
  <si>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</si>
  <si>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</si>
  <si>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</si>
  <si>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</si>
  <si>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</si>
  <si>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</si>
  <si>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</si>
  <si>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</si>
  <si>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</si>
  <si>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</si>
  <si>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</si>
  <si>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</si>
  <si>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</si>
  <si>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</si>
  <si>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</si>
  <si>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</si>
  <si>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</si>
  <si>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</si>
  <si>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</si>
  <si>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</si>
  <si>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</si>
  <si>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</si>
  <si>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</si>
  <si>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</si>
  <si>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</si>
  <si>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</si>
  <si>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</si>
  <si>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</si>
  <si>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</si>
  <si>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</si>
  <si>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</si>
  <si>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</si>
  <si>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</si>
  <si>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</si>
  <si>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</si>
  <si>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</si>
  <si>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</si>
  <si>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</si>
  <si>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</si>
  <si>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</si>
  <si>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</si>
  <si>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</si>
  <si>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</si>
  <si>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</si>
  <si>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</si>
  <si>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</si>
  <si>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</si>
  <si>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</si>
  <si>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</si>
  <si>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</si>
  <si>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</si>
  <si>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</si>
  <si>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</si>
  <si>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</si>
  <si>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</si>
  <si>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</si>
  <si>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</si>
  <si>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</si>
  <si>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</si>
  <si>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</si>
  <si>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</si>
  <si>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</si>
  <si>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</si>
  <si>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</si>
  <si>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</si>
  <si>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</si>
  <si>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</si>
  <si>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</si>
  <si>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</si>
  <si>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</si>
  <si>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</si>
  <si>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</si>
  <si>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</si>
  <si>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</si>
  <si>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</si>
  <si>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</si>
  <si>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</si>
  <si>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</si>
  <si>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</si>
  <si>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</si>
  <si>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</si>
  <si>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</si>
  <si>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</si>
  <si>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</si>
  <si>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</si>
  <si>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</si>
  <si>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</si>
  <si>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</si>
  <si>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</si>
  <si>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</si>
  <si>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</si>
  <si>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</si>
  <si>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</si>
  <si>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</si>
  <si>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</si>
  <si>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</si>
  <si>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</si>
  <si>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</si>
  <si>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</si>
  <si>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</si>
  <si>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</si>
  <si>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</si>
  <si>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</si>
  <si>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</si>
  <si>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</si>
  <si>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</si>
  <si>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</si>
  <si>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</si>
  <si>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</si>
  <si>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</si>
  <si>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</si>
  <si>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</si>
  <si>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</si>
  <si>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</si>
  <si>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</si>
  <si>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</si>
  <si>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</si>
  <si>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</si>
  <si>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</si>
  <si>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</si>
  <si>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</si>
  <si>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</si>
  <si>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</si>
  <si>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</si>
  <si>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</si>
  <si>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</si>
  <si>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</si>
  <si>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</si>
  <si>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</si>
  <si>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</si>
  <si>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</si>
  <si>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</si>
  <si>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</si>
  <si>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</si>
  <si>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</si>
  <si>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</si>
  <si>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</si>
  <si>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</si>
  <si>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</si>
  <si>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</si>
  <si>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</si>
  <si>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</si>
  <si>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</si>
  <si>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</si>
  <si>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</si>
  <si>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</si>
  <si>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</si>
  <si>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</si>
  <si>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</si>
  <si>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</si>
  <si>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</si>
  <si>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</si>
  <si>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</si>
  <si>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</si>
  <si>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</si>
  <si>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</si>
  <si>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</si>
  <si>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</si>
  <si>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</si>
  <si>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</si>
  <si>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</si>
  <si>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</si>
  <si>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</si>
  <si>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</si>
  <si>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</si>
  <si>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</si>
  <si>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</si>
  <si>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</si>
  <si>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</si>
  <si>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</si>
  <si>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</si>
  <si>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</si>
  <si>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</si>
  <si>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</si>
  <si>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</si>
  <si>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</si>
  <si>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</si>
  <si>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</si>
  <si>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</si>
  <si>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</si>
  <si>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</si>
  <si>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</si>
  <si>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</si>
  <si>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</si>
  <si>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</si>
  <si>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</si>
  <si>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</si>
  <si>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</si>
  <si>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</si>
  <si>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</si>
  <si>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</si>
  <si>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</si>
  <si>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</si>
  <si>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</si>
  <si>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</si>
  <si>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</si>
  <si>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</si>
  <si>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</si>
  <si>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</si>
  <si>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</si>
  <si>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</si>
  <si>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</si>
  <si>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</si>
  <si>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</si>
  <si>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</si>
  <si>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</si>
  <si>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</si>
  <si>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</si>
  <si>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</si>
  <si>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</si>
  <si>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</si>
  <si>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</si>
  <si>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</si>
  <si>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</si>
  <si>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</si>
  <si>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</si>
  <si>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</si>
  <si>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</si>
  <si>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</si>
  <si>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</si>
  <si>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</si>
  <si>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</si>
  <si>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</si>
  <si>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</si>
  <si>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</si>
  <si>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</si>
  <si>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</si>
  <si>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</si>
  <si>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</si>
  <si>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</si>
  <si>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</si>
  <si>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</si>
  <si>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</si>
  <si>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</si>
  <si>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</si>
  <si>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</si>
  <si>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</si>
  <si>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</si>
  <si>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</si>
  <si>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</si>
  <si>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</si>
  <si>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</si>
  <si>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</si>
  <si>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</si>
  <si>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</si>
  <si>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</si>
  <si>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</si>
  <si>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</si>
  <si>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</si>
  <si>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</si>
  <si>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</si>
  <si>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</si>
  <si>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</si>
  <si>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</si>
  <si>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</si>
  <si>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</si>
  <si>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</si>
  <si>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</si>
  <si>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</si>
  <si>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</si>
  <si>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</si>
  <si>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</si>
  <si>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</si>
  <si>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</si>
  <si>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</si>
  <si>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</si>
  <si>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</si>
  <si>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</si>
  <si>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</si>
  <si>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</si>
  <si>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</si>
  <si>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</si>
  <si>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</si>
  <si>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</si>
  <si>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</si>
  <si>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</si>
  <si>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</si>
  <si>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</si>
  <si>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</si>
  <si>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</si>
  <si>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</si>
  <si>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</si>
  <si>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</si>
  <si>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</si>
  <si>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</si>
  <si>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</si>
  <si>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</si>
  <si>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</si>
  <si>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</si>
  <si>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</si>
  <si>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</si>
  <si>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</si>
  <si>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</si>
  <si>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</si>
  <si>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</si>
  <si>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</si>
  <si>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</si>
  <si>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</si>
  <si>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</si>
  <si>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</si>
  <si>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</si>
  <si>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</si>
  <si>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</si>
  <si>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</si>
  <si>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</si>
  <si>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</si>
  <si>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</si>
  <si>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</si>
  <si>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</si>
  <si>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</si>
  <si>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</si>
  <si>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</si>
  <si>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</si>
  <si>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</si>
  <si>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</si>
  <si>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</si>
  <si>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</si>
  <si>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</si>
  <si>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</si>
  <si>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</si>
  <si>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</si>
  <si>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</si>
  <si>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</si>
  <si>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</si>
  <si>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</si>
  <si>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</si>
  <si>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</si>
  <si>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</si>
  <si>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</si>
  <si>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</si>
  <si>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</si>
  <si>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</si>
  <si>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</si>
  <si>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</si>
  <si>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</si>
  <si>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</si>
  <si>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</si>
  <si>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</si>
  <si>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</si>
  <si>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</si>
  <si>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</si>
  <si>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</si>
  <si>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</si>
  <si>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</si>
  <si>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</si>
  <si>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</si>
  <si>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</si>
  <si>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</si>
  <si>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</si>
  <si>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</si>
  <si>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</si>
  <si>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</si>
  <si>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</si>
  <si>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</si>
  <si>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</si>
  <si>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</si>
  <si>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</si>
  <si>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</si>
  <si>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</si>
  <si>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</si>
  <si>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</si>
  <si>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</si>
  <si>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</si>
  <si>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</si>
  <si>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</si>
  <si>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</si>
  <si>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</si>
  <si>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</si>
  <si>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</si>
  <si>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</si>
  <si>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</si>
  <si>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</si>
  <si>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</si>
  <si>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</si>
  <si>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</si>
  <si>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</si>
  <si>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</si>
  <si>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</si>
  <si>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</si>
  <si>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</si>
  <si>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</si>
  <si>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</si>
  <si>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</si>
  <si>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</si>
  <si>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</si>
  <si>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</si>
  <si>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</si>
  <si>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</si>
  <si>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</si>
  <si>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</si>
  <si>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</si>
  <si>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</si>
  <si>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</si>
  <si>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</si>
  <si>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</si>
  <si>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</si>
  <si>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</si>
  <si>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</si>
  <si>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</si>
  <si>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</si>
  <si>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</si>
  <si>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</si>
  <si>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</si>
  <si>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</si>
  <si>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</si>
  <si>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</si>
  <si>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</si>
  <si>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</si>
  <si>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</si>
  <si>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</si>
  <si>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</si>
  <si>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</si>
  <si>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</si>
  <si>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</si>
  <si>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</si>
  <si>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</si>
  <si>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</si>
  <si>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</si>
  <si>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</si>
  <si>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</si>
  <si>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</si>
  <si>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</si>
  <si>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</si>
  <si>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</si>
  <si>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</si>
  <si>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</si>
  <si>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</si>
  <si>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</si>
  <si>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</si>
  <si>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</si>
  <si>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</si>
  <si>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</si>
  <si>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</si>
  <si>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</si>
  <si>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</si>
  <si>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</si>
  <si>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</si>
  <si>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</si>
  <si>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</si>
  <si>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</si>
  <si>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</si>
  <si>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</si>
  <si>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</si>
  <si>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</si>
  <si>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</si>
  <si>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</si>
  <si>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</si>
  <si>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</si>
  <si>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</si>
  <si>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</si>
  <si>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</si>
  <si>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</si>
  <si>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</si>
  <si>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</si>
  <si>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</si>
  <si>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</si>
  <si>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</si>
  <si>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</si>
  <si>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</si>
  <si>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</si>
  <si>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</si>
  <si>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</si>
  <si>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</si>
  <si>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</si>
  <si>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</si>
  <si>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</si>
  <si>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</si>
  <si>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</si>
  <si>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</si>
  <si>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</si>
  <si>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</si>
  <si>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</si>
  <si>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</si>
  <si>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</si>
  <si>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</si>
  <si>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</si>
  <si>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</si>
  <si>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</si>
  <si>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</si>
  <si>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</si>
  <si>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</si>
  <si>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</si>
  <si>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</si>
  <si>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</si>
  <si>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</si>
  <si>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</si>
  <si>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</si>
  <si>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</si>
  <si>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</si>
  <si>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</si>
  <si>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</si>
  <si>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</si>
  <si>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</si>
  <si>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</si>
  <si>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</si>
  <si>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</si>
  <si>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</si>
  <si>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</si>
  <si>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</si>
  <si>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</si>
  <si>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</si>
  <si>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</si>
  <si>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</si>
  <si>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</si>
  <si>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</si>
  <si>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</si>
  <si>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</si>
  <si>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</si>
  <si>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</si>
  <si>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</si>
  <si>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</si>
  <si>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</si>
  <si>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</si>
  <si>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</si>
  <si>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</si>
  <si>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</si>
  <si>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</si>
  <si>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</si>
  <si>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</si>
  <si>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</si>
  <si>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</si>
  <si>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</si>
  <si>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</si>
  <si>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</si>
  <si>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</si>
  <si>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</si>
  <si>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</si>
  <si>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</si>
  <si>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</si>
  <si>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</si>
  <si>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</si>
  <si>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</si>
  <si>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</si>
  <si>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</si>
  <si>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</si>
  <si>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</si>
  <si>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</si>
  <si>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</si>
  <si>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</si>
  <si>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</si>
  <si>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</si>
  <si>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</si>
  <si>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</si>
  <si>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</si>
  <si>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</si>
  <si>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</si>
  <si>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</si>
  <si>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</si>
  <si>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</si>
  <si>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</si>
  <si>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</si>
  <si>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</si>
  <si>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</si>
  <si>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</si>
  <si>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</si>
  <si>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</si>
  <si>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</si>
  <si>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</si>
  <si>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</si>
  <si>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</si>
  <si>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</si>
  <si>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</si>
  <si>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</si>
  <si>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</si>
  <si>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</si>
  <si>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</si>
  <si>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</si>
  <si>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</si>
  <si>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</si>
  <si>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</si>
  <si>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</si>
  <si>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</si>
  <si>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</si>
  <si>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</si>
  <si>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</si>
  <si>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</si>
  <si>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</si>
  <si>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</si>
  <si>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</si>
  <si>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</si>
  <si>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</si>
  <si>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</si>
  <si>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</si>
  <si>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</si>
  <si>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</si>
  <si>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</si>
  <si>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</si>
  <si>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</si>
  <si>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</si>
  <si>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</si>
  <si>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</si>
  <si>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</si>
  <si>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</si>
  <si>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</si>
  <si>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</si>
  <si>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</si>
  <si>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</si>
  <si>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</si>
  <si>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</si>
  <si>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</si>
  <si>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</si>
  <si>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</si>
  <si>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</si>
  <si>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</si>
  <si>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</si>
  <si>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</si>
  <si>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</si>
  <si>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</si>
  <si>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</si>
  <si>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</si>
  <si>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</si>
  <si>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</si>
  <si>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</si>
  <si>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</si>
  <si>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</si>
  <si>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</si>
  <si>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</si>
  <si>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</si>
  <si>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</si>
  <si>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</si>
  <si>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</si>
  <si>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</si>
  <si>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</si>
  <si>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</si>
  <si>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</si>
  <si>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</si>
  <si>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</si>
  <si>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</si>
  <si>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</si>
  <si>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</si>
  <si>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</si>
  <si>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</si>
  <si>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</si>
  <si>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</si>
  <si>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</si>
  <si>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</si>
  <si>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</si>
  <si>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</si>
  <si>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</si>
  <si>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</si>
  <si>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</si>
  <si>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</si>
  <si>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</si>
  <si>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</si>
  <si>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</si>
  <si>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</si>
  <si>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</si>
  <si>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</si>
  <si>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</si>
  <si>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</si>
  <si>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</si>
  <si>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</si>
  <si>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</si>
  <si>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</si>
  <si>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</si>
  <si>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</si>
  <si>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</si>
  <si>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</si>
  <si>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</si>
  <si>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</si>
  <si>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</si>
  <si>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</si>
  <si>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</si>
  <si>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</si>
  <si>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</si>
  <si>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</si>
  <si>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</si>
  <si>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</si>
  <si>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</si>
  <si>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</si>
  <si>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</si>
  <si>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</si>
  <si>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</si>
  <si>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</si>
  <si>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</si>
  <si>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</si>
  <si>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</si>
  <si>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</si>
  <si>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</si>
  <si>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</si>
  <si>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</si>
  <si>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</si>
  <si>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</si>
  <si>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</si>
  <si>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</si>
  <si>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</si>
  <si>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</si>
  <si>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</si>
  <si>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</si>
  <si>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</si>
  <si>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</si>
  <si>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</si>
  <si>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</si>
  <si>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</si>
  <si>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</si>
  <si>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</si>
  <si>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</si>
  <si>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</si>
  <si>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</si>
  <si>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</si>
  <si>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</si>
  <si>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</si>
  <si>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</si>
  <si>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</si>
  <si>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</si>
  <si>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</si>
  <si>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</si>
  <si>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</si>
  <si>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</si>
  <si>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</si>
  <si>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</si>
  <si>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</si>
  <si>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</si>
  <si>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</si>
  <si>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</si>
  <si>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</si>
  <si>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</si>
  <si>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</si>
  <si>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</si>
  <si>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</si>
  <si>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</si>
  <si>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</si>
  <si>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</si>
  <si>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</si>
  <si>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</si>
  <si>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</si>
  <si>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</si>
  <si>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</si>
  <si>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</si>
  <si>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</si>
  <si>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</si>
  <si>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</si>
  <si>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</si>
  <si>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</si>
  <si>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</si>
  <si>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</si>
  <si>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</si>
  <si>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</si>
  <si>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</si>
  <si>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</si>
  <si>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</si>
  <si>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</si>
  <si>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</si>
  <si>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</si>
  <si>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</si>
  <si>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</si>
  <si>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</si>
  <si>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</si>
  <si>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</si>
  <si>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</si>
  <si>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</si>
  <si>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</si>
  <si>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</si>
  <si>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</si>
  <si>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</si>
  <si>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</si>
  <si>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</si>
  <si>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</si>
  <si>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</si>
  <si>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</si>
  <si>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</si>
  <si>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</si>
  <si>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</si>
  <si>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</si>
  <si>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</si>
  <si>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</si>
  <si>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</si>
  <si>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</si>
  <si>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</si>
  <si>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</si>
  <si>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</si>
  <si>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</si>
  <si>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</si>
  <si>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</si>
  <si>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</si>
  <si>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</si>
  <si>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</si>
  <si>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</si>
  <si>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</si>
  <si>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</si>
  <si>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</si>
  <si>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</si>
  <si>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</si>
  <si>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</si>
  <si>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</si>
  <si>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</si>
  <si>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</si>
  <si>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</si>
  <si>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</si>
  <si>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</si>
  <si>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</si>
  <si>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</si>
  <si>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</si>
  <si>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</si>
  <si>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</si>
  <si>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</si>
  <si>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</si>
  <si>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</si>
  <si>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</si>
  <si>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</si>
  <si>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</si>
  <si>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</si>
  <si>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</si>
  <si>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</si>
  <si>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</si>
  <si>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</si>
  <si>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</si>
  <si>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</si>
  <si>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</si>
  <si>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</si>
  <si>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</si>
  <si>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</si>
  <si>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</si>
  <si>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</si>
  <si>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</si>
  <si>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</si>
  <si>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</si>
  <si>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</si>
  <si>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</si>
  <si>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</si>
  <si>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</si>
  <si>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</si>
  <si>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</si>
  <si>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</si>
  <si>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</si>
  <si>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</si>
  <si>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</si>
  <si>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</si>
  <si>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</si>
  <si>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</si>
  <si>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</si>
  <si>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</si>
  <si>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</si>
  <si>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</si>
  <si>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</si>
  <si>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</si>
  <si>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</si>
  <si>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</si>
  <si>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</si>
  <si>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</si>
  <si>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</si>
  <si>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</si>
  <si>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</si>
  <si>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</si>
  <si>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</si>
  <si>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</si>
  <si>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</si>
  <si>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</si>
  <si>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</si>
  <si>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</si>
  <si>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</si>
  <si>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</si>
  <si>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</si>
  <si>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</si>
  <si>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</si>
  <si>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</si>
  <si>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</si>
  <si>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</si>
  <si>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</si>
  <si>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</si>
  <si>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</si>
  <si>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</si>
  <si>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</si>
  <si>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</si>
  <si>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</si>
  <si>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</si>
  <si>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</si>
  <si>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</si>
  <si>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</si>
  <si>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</si>
  <si>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</si>
  <si>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</si>
  <si>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</si>
  <si>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</si>
  <si>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</si>
  <si>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</si>
  <si>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</si>
  <si>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</si>
  <si>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</si>
  <si>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</si>
  <si>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</si>
  <si>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</si>
  <si>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</si>
  <si>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</si>
  <si>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</si>
  <si>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</si>
  <si>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</si>
  <si>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</si>
  <si>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</si>
  <si>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</si>
  <si>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</si>
  <si>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</si>
  <si>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</si>
  <si>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</si>
  <si>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</si>
  <si>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</si>
  <si>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</si>
  <si>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</si>
  <si>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</si>
  <si>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</si>
  <si>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</si>
  <si>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</si>
  <si>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</si>
  <si>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</si>
  <si>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</si>
  <si>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</si>
  <si>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</si>
  <si>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</si>
  <si>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</si>
  <si>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</si>
  <si>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</si>
  <si>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</si>
  <si>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</si>
  <si>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</si>
  <si>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</si>
  <si>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</si>
  <si>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</si>
  <si>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</si>
  <si>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</si>
  <si>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</si>
  <si>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</si>
  <si>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</si>
  <si>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</si>
  <si>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</si>
  <si>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</si>
  <si>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</si>
  <si>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</si>
  <si>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</si>
  <si>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</si>
  <si>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</si>
  <si>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</si>
  <si>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</si>
  <si>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</si>
  <si>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</si>
  <si>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</si>
  <si>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</si>
  <si>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</si>
  <si>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</si>
  <si>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</si>
  <si>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</si>
  <si>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</si>
  <si>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</si>
  <si>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</si>
  <si>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</si>
  <si>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</si>
  <si>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</si>
  <si>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</si>
  <si>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</si>
  <si>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</si>
  <si>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</si>
  <si>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</si>
  <si>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</si>
  <si>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</si>
  <si>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</si>
  <si>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</si>
  <si>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</si>
  <si>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</si>
  <si>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</si>
  <si>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</si>
  <si>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</si>
  <si>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</si>
  <si>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</si>
  <si>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</si>
  <si>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</si>
  <si>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</si>
  <si>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</si>
  <si>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</si>
  <si>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</si>
  <si>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</si>
  <si>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</si>
  <si>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</si>
  <si>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</si>
  <si>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</si>
  <si>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</si>
  <si>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</si>
  <si>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</si>
  <si>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</si>
  <si>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</si>
  <si>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</si>
  <si>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</si>
  <si>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</si>
  <si>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</si>
  <si>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</si>
  <si>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</si>
  <si>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</si>
  <si>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</si>
  <si>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</si>
  <si>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</si>
  <si>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</si>
  <si>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</si>
  <si>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</si>
  <si>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</si>
  <si>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</si>
  <si>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</si>
  <si>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</si>
  <si>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</si>
  <si>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</si>
  <si>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</si>
  <si>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</si>
  <si>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</si>
  <si>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</si>
  <si>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</si>
  <si>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</si>
  <si>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</si>
  <si>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</si>
  <si>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</si>
  <si>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</si>
  <si>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</si>
  <si>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</si>
  <si>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</si>
  <si>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</si>
  <si>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</si>
  <si>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</si>
  <si>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</si>
  <si>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</si>
  <si>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</si>
  <si>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</si>
  <si>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</si>
  <si>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</si>
  <si>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</si>
  <si>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</si>
  <si>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</si>
  <si>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</si>
  <si>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</si>
  <si>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</si>
  <si>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</si>
  <si>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</si>
  <si>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</si>
  <si>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</si>
  <si>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</si>
  <si>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</si>
  <si>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</si>
  <si>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</si>
  <si>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</si>
  <si>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</si>
  <si>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</si>
  <si>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</si>
  <si>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</si>
  <si>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</si>
  <si>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</si>
  <si>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</si>
  <si>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</si>
  <si>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</si>
  <si>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</si>
  <si>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</si>
  <si>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</si>
  <si>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</si>
  <si>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</si>
  <si>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</si>
  <si>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</si>
  <si>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</si>
  <si>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</si>
  <si>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</si>
  <si>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</si>
  <si>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</si>
  <si>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</si>
  <si>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</si>
  <si>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</si>
  <si>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</si>
  <si>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</si>
  <si>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</si>
  <si>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</si>
  <si>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</si>
  <si>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</si>
  <si>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</si>
  <si>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</si>
  <si>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</si>
  <si>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</si>
  <si>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</si>
  <si>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</si>
  <si>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</si>
  <si>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</si>
  <si>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</si>
  <si>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</si>
  <si>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</si>
  <si>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</si>
  <si>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</si>
  <si>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</si>
  <si>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</si>
  <si>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</si>
  <si>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</si>
  <si>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</si>
  <si>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</si>
  <si>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</si>
  <si>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</si>
  <si>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</si>
  <si>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</si>
  <si>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</si>
  <si>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</si>
  <si>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</si>
  <si>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</si>
  <si>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</si>
  <si>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</si>
  <si>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</si>
  <si>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</si>
  <si>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</si>
  <si>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</si>
  <si>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</si>
  <si>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</si>
  <si>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</si>
  <si>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</si>
  <si>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</si>
  <si>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</si>
  <si>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</si>
  <si>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</si>
  <si>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</si>
  <si>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</si>
  <si>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</si>
  <si>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</si>
  <si>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</si>
  <si>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</si>
  <si>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</si>
  <si>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</si>
  <si>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</si>
  <si>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</si>
  <si>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</si>
  <si>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</si>
  <si>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</si>
  <si>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</si>
  <si>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</si>
  <si>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</si>
  <si>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</si>
  <si>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</si>
  <si>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</si>
  <si>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</si>
  <si>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</si>
  <si>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</si>
  <si>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</si>
  <si>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</si>
  <si>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</si>
  <si>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</si>
  <si>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</si>
  <si>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</si>
  <si>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</si>
  <si>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</si>
  <si>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</si>
  <si>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</si>
  <si>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</si>
  <si>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</si>
  <si>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</si>
  <si>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</si>
  <si>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</si>
  <si>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</si>
  <si>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</si>
  <si>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</si>
  <si>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</si>
  <si>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</si>
  <si>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</si>
  <si>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</si>
  <si>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</si>
  <si>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</si>
  <si>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</si>
  <si>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</si>
  <si>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</si>
  <si>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</si>
  <si>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</si>
  <si>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</si>
  <si>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</si>
  <si>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</si>
  <si>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</si>
  <si>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</si>
  <si>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</si>
  <si>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</si>
  <si>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</si>
  <si>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</si>
  <si>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</si>
  <si>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</si>
  <si>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</si>
  <si>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</si>
  <si>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</si>
  <si>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</si>
  <si>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</si>
  <si>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</si>
  <si>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</si>
  <si>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</si>
  <si>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</si>
  <si>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</si>
  <si>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</si>
  <si>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</si>
  <si>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</si>
  <si>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</si>
  <si>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</si>
  <si>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</si>
  <si>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</si>
  <si>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</si>
  <si>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</si>
  <si>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</si>
  <si>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</si>
  <si>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</si>
  <si>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</si>
  <si>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</si>
  <si>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</si>
  <si>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</si>
  <si>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</si>
  <si>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</si>
  <si>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</si>
  <si>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</si>
  <si>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</si>
  <si>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</si>
  <si>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</si>
  <si>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</si>
  <si>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</si>
  <si>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</si>
  <si>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</si>
  <si>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</si>
  <si>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</si>
  <si>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</si>
  <si>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</si>
  <si>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</si>
  <si>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</si>
  <si>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</si>
  <si>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</si>
  <si>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</si>
  <si>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</si>
  <si>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</si>
  <si>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</si>
  <si>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</si>
  <si>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</si>
  <si>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</si>
  <si>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</si>
  <si>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</si>
  <si>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</si>
  <si>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</si>
  <si>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</si>
  <si>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</si>
  <si>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</si>
  <si>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</si>
  <si>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</si>
  <si>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</si>
  <si>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</si>
  <si>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</si>
  <si>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</si>
  <si>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</si>
  <si>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</si>
  <si>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</si>
  <si>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</si>
  <si>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</si>
  <si>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</si>
  <si>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</si>
  <si>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</si>
  <si>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</si>
  <si>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</si>
  <si>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</si>
  <si>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</si>
  <si>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</si>
  <si>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</si>
  <si>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</si>
  <si>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</si>
  <si>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</si>
  <si>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</si>
  <si>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</si>
  <si>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</si>
  <si>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</si>
  <si>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</si>
  <si>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</si>
  <si>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</si>
  <si>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</si>
  <si>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</si>
  <si>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</si>
  <si>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</si>
  <si>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</si>
  <si>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</si>
  <si>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</si>
  <si>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</si>
  <si>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</si>
  <si>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</si>
  <si>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</si>
  <si>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</si>
  <si>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</si>
  <si>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</si>
  <si>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</si>
  <si>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</si>
  <si>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</si>
  <si>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</si>
  <si>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</si>
  <si>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</si>
  <si>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</si>
  <si>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</si>
  <si>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</si>
  <si>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</si>
  <si>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</si>
  <si>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</si>
  <si>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</si>
  <si>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</si>
  <si>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</si>
  <si>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</si>
  <si>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</si>
  <si>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</si>
  <si>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</si>
  <si>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</si>
  <si>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</si>
  <si>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</si>
  <si>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</si>
  <si>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</si>
  <si>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</si>
  <si>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</si>
  <si>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</si>
  <si>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</si>
  <si>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</si>
  <si>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</si>
  <si>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</si>
  <si>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</si>
  <si>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</si>
  <si>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</si>
  <si>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</si>
  <si>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</si>
  <si>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</si>
  <si>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</si>
  <si>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</si>
  <si>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</si>
  <si>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</si>
  <si>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</si>
  <si>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</si>
  <si>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</si>
  <si>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</si>
  <si>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</si>
  <si>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</si>
  <si>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</si>
  <si>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</si>
  <si>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</si>
  <si>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</si>
  <si>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</si>
  <si>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</si>
  <si>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</si>
  <si>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</si>
  <si>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</si>
  <si>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</si>
  <si>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</si>
  <si>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</si>
  <si>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</si>
  <si>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</si>
  <si>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</si>
  <si>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</si>
  <si>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</si>
  <si>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</si>
  <si>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</si>
  <si>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</si>
  <si>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</si>
  <si>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</si>
  <si>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</si>
  <si>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</si>
  <si>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</si>
  <si>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</si>
  <si>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</si>
  <si>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</si>
  <si>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</si>
  <si>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</si>
  <si>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</si>
  <si>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</si>
  <si>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</si>
  <si>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</si>
  <si>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</si>
  <si>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</si>
  <si>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</si>
  <si>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</si>
  <si>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</si>
  <si>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</si>
  <si>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</si>
  <si>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</si>
  <si>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</si>
  <si>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</si>
  <si>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</si>
  <si>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</si>
  <si>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</si>
  <si>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</si>
  <si>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</si>
  <si>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</si>
  <si>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</si>
  <si>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</si>
  <si>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</si>
  <si>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</si>
  <si>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</si>
  <si>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</si>
  <si>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</si>
  <si>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</si>
  <si>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</si>
  <si>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</si>
  <si>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</si>
  <si>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</si>
  <si>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</si>
  <si>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</si>
  <si>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</si>
  <si>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</si>
  <si>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</si>
  <si>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</si>
  <si>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</si>
  <si>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</si>
  <si>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</si>
  <si>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</si>
  <si>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</si>
  <si>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</si>
  <si>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</si>
  <si>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</si>
  <si>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</si>
  <si>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</si>
  <si>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</si>
  <si>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</si>
  <si>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</si>
  <si>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</si>
  <si>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</si>
  <si>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</si>
  <si>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</si>
  <si>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</si>
  <si>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</si>
  <si>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</si>
  <si>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</si>
  <si>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</si>
  <si>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</si>
  <si>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</si>
  <si>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</si>
  <si>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</si>
  <si>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</si>
  <si>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</si>
  <si>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</si>
  <si>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</si>
  <si>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</si>
  <si>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</si>
  <si>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</si>
  <si>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</si>
  <si>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</si>
  <si>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</si>
  <si>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</si>
  <si>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</si>
  <si>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</si>
  <si>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</si>
  <si>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</si>
  <si>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</si>
  <si>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</si>
  <si>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</si>
  <si>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</si>
  <si>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</si>
  <si>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</si>
  <si>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</si>
  <si>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</si>
  <si>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</si>
  <si>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</si>
  <si>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</si>
  <si>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</si>
  <si>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</si>
  <si>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</si>
  <si>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</si>
  <si>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</si>
  <si>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</si>
  <si>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</si>
  <si>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</si>
  <si>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</si>
  <si>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</si>
  <si>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</si>
  <si>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</si>
  <si>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</si>
  <si>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</si>
  <si>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</si>
  <si>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</si>
  <si>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</si>
  <si>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</si>
  <si>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</si>
  <si>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</si>
  <si>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</si>
  <si>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</si>
  <si>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</si>
  <si>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</si>
  <si>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</si>
  <si>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</si>
  <si>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</si>
  <si>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</si>
  <si>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</si>
  <si>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</si>
  <si>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</si>
  <si>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</si>
  <si>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</si>
  <si>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</si>
  <si>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</si>
  <si>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</si>
  <si>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</si>
  <si>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</si>
  <si>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</si>
  <si>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</si>
  <si>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</si>
  <si>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</si>
  <si>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</si>
  <si>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</si>
  <si>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</si>
  <si>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</si>
  <si>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</si>
  <si>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</si>
  <si>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</si>
  <si>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</si>
  <si>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</si>
  <si>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</si>
  <si>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</si>
  <si>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</si>
  <si>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</si>
  <si>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</si>
  <si>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</si>
  <si>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</si>
  <si>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</si>
  <si>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</si>
  <si>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</si>
  <si>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</si>
  <si>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</si>
  <si>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</si>
  <si>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</si>
  <si>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</si>
  <si>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</si>
  <si>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</si>
  <si>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</si>
  <si>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</si>
  <si>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</si>
  <si>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</si>
  <si>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</si>
  <si>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</si>
  <si>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</si>
  <si>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</si>
  <si>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</si>
  <si>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</si>
  <si>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</si>
  <si>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</si>
  <si>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</si>
  <si>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</si>
  <si>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</si>
  <si>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</si>
  <si>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</si>
  <si>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</si>
  <si>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</si>
  <si>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</si>
  <si>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</si>
  <si>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</si>
  <si>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</si>
  <si>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</si>
  <si>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</si>
  <si>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</si>
  <si>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</si>
  <si>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</si>
  <si>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</si>
  <si>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</si>
  <si>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</si>
  <si>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</si>
  <si>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</si>
  <si>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</si>
  <si>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</si>
  <si>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</si>
  <si>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</si>
  <si>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</si>
  <si>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</si>
  <si>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</si>
  <si>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</si>
  <si>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</si>
  <si>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</si>
  <si>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</si>
  <si>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</si>
  <si>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</si>
  <si>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</si>
  <si>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</si>
  <si>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</si>
  <si>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</si>
  <si>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</si>
  <si>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</si>
  <si>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</si>
  <si>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</si>
  <si>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</si>
  <si>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</si>
  <si>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</si>
  <si>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</si>
  <si>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</si>
  <si>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</si>
  <si>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</si>
  <si>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</si>
  <si>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</si>
  <si>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</si>
  <si>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</si>
  <si>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</si>
  <si>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</si>
  <si>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</si>
  <si>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</si>
  <si>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</si>
  <si>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</si>
  <si>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</si>
  <si>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</si>
  <si>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</si>
  <si>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</si>
  <si>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</si>
  <si>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</si>
  <si>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</si>
  <si>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</si>
  <si>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</si>
  <si>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</si>
  <si>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</si>
  <si>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</si>
  <si>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</si>
  <si>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</si>
  <si>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</si>
  <si>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</si>
  <si>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</si>
  <si>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</si>
  <si>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</si>
  <si>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</si>
  <si>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</si>
  <si>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</si>
  <si>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</si>
  <si>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</si>
  <si>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</si>
  <si>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</si>
  <si>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</si>
  <si>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</si>
  <si>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</si>
  <si>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</si>
  <si>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</si>
  <si>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</si>
  <si>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</si>
  <si>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</si>
  <si>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</si>
  <si>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</si>
  <si>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</si>
  <si>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</si>
  <si>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</si>
  <si>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</si>
  <si>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</si>
  <si>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</si>
  <si>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</si>
  <si>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</si>
  <si>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</si>
  <si>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</si>
  <si>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</si>
  <si>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</si>
  <si>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</si>
  <si>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</si>
  <si>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</si>
  <si>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</si>
  <si>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</si>
  <si>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</si>
  <si>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</si>
  <si>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</si>
  <si>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</si>
  <si>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</si>
  <si>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</si>
  <si>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</si>
  <si>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</si>
  <si>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</si>
  <si>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</si>
  <si>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</si>
  <si>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</si>
  <si>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</si>
  <si>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</si>
  <si>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</si>
  <si>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</si>
  <si>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</si>
  <si>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</si>
  <si>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</si>
  <si>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</si>
  <si>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</si>
  <si>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</si>
  <si>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</si>
  <si>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</si>
  <si>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</si>
  <si>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</si>
  <si>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</si>
  <si>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</si>
  <si>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</si>
  <si>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</si>
  <si>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</si>
  <si>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</si>
  <si>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</si>
  <si>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</si>
  <si>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</si>
  <si>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</si>
  <si>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</si>
  <si>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</si>
  <si>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</si>
  <si>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</si>
  <si>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</si>
  <si>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</si>
  <si>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</si>
  <si>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</si>
  <si>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</si>
  <si>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</si>
  <si>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</si>
  <si>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</si>
  <si>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</si>
  <si>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</si>
  <si>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</si>
  <si>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</si>
  <si>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</si>
  <si>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</si>
  <si>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</si>
  <si>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</si>
  <si>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</si>
  <si>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</si>
  <si>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</si>
  <si>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</si>
  <si>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</si>
  <si>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</si>
  <si>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</si>
  <si>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</si>
  <si>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</si>
  <si>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</si>
  <si>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</si>
  <si>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</si>
  <si>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</si>
  <si>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</si>
  <si>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</si>
  <si>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</si>
  <si>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</si>
  <si>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</si>
  <si>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</si>
  <si>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</si>
  <si>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</si>
  <si>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</si>
  <si>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</si>
  <si>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</si>
  <si>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</si>
  <si>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</si>
  <si>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</si>
  <si>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</si>
  <si>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</si>
  <si>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</si>
  <si>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</si>
  <si>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</si>
  <si>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</si>
  <si>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</si>
  <si>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</si>
  <si>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</si>
  <si>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</si>
  <si>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</si>
  <si>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</si>
  <si>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</si>
  <si>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</si>
  <si>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</si>
  <si>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</si>
  <si>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</si>
  <si>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</si>
  <si>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</si>
  <si>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</si>
  <si>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</si>
  <si>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</si>
  <si>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</si>
  <si>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</si>
  <si>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</si>
  <si>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</si>
  <si>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</si>
  <si>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</si>
  <si>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</si>
  <si>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</si>
  <si>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</si>
  <si>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</si>
  <si>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</si>
  <si>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</si>
  <si>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</si>
  <si>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</si>
  <si>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</si>
  <si>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</si>
  <si>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</si>
  <si>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</si>
  <si>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</si>
  <si>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</si>
  <si>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</si>
  <si>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</si>
  <si>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</si>
  <si>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</si>
  <si>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</si>
  <si>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</si>
  <si>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</si>
  <si>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</si>
  <si>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</si>
  <si>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</si>
  <si>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</si>
  <si>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</si>
  <si>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</si>
  <si>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</si>
  <si>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</si>
  <si>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</si>
  <si>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</si>
  <si>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</si>
  <si>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</si>
  <si>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</si>
  <si>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</si>
  <si>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</si>
  <si>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</si>
  <si>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</si>
  <si>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</si>
  <si>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</si>
  <si>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</si>
  <si>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</si>
  <si>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</si>
  <si>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</si>
  <si>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</si>
  <si>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</si>
  <si>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</si>
  <si>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</si>
  <si>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</si>
  <si>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</si>
  <si>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</si>
  <si>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</si>
  <si>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</si>
  <si>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</si>
  <si>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</si>
  <si>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</si>
  <si>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</si>
  <si>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</si>
  <si>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</si>
  <si>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</si>
  <si>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</si>
  <si>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</si>
  <si>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</si>
  <si>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</si>
  <si>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</si>
  <si>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</si>
  <si>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</si>
  <si>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</si>
  <si>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</si>
  <si>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</si>
  <si>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</si>
  <si>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</si>
  <si>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</si>
  <si>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</si>
  <si>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</si>
  <si>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</si>
  <si>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</si>
  <si>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</si>
  <si>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</si>
  <si>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</si>
  <si>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</si>
  <si>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</si>
  <si>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</si>
  <si>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</si>
  <si>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</si>
  <si>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</si>
  <si>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</si>
  <si>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</si>
  <si>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</si>
  <si>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</si>
  <si>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</si>
  <si>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</si>
  <si>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</si>
  <si>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</si>
  <si>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</si>
  <si>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</si>
  <si>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</si>
  <si>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</si>
  <si>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</si>
  <si>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</si>
  <si>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</si>
  <si>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</si>
  <si>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</si>
  <si>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</si>
  <si>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</si>
  <si>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</si>
  <si>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</si>
  <si>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</si>
  <si>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</si>
  <si>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</si>
  <si>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</si>
  <si>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</si>
  <si>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</si>
  <si>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</si>
  <si>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</si>
  <si>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</si>
  <si>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</si>
  <si>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</si>
  <si>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</si>
  <si>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</si>
  <si>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</si>
  <si>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</si>
  <si>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</si>
  <si>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</si>
  <si>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</si>
  <si>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</si>
  <si>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</si>
  <si>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</si>
  <si>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</si>
  <si>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</si>
  <si>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</si>
  <si>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</si>
  <si>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</si>
  <si>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</si>
  <si>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</si>
  <si>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</si>
  <si>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</si>
  <si>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</si>
  <si>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</si>
  <si>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</si>
  <si>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</si>
  <si>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</si>
  <si>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</si>
  <si>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</si>
  <si>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</si>
  <si>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</si>
  <si>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</si>
  <si>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</si>
  <si>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</si>
  <si>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</si>
  <si>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</si>
  <si>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</si>
  <si>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</si>
  <si>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</si>
  <si>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</si>
  <si>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</si>
  <si>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</si>
  <si>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</si>
  <si>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</si>
  <si>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</si>
  <si>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</si>
  <si>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</si>
  <si>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</si>
  <si>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</si>
  <si>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</si>
  <si>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</si>
  <si>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</si>
  <si>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</si>
  <si>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</si>
  <si>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</si>
  <si>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</si>
  <si>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</si>
  <si>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</si>
  <si>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</si>
  <si>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</si>
  <si>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</si>
  <si>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</si>
  <si>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</si>
  <si>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</si>
  <si>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</si>
  <si>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</si>
  <si>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</si>
  <si>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</si>
  <si>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</si>
  <si>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</si>
  <si>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</si>
  <si>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</si>
  <si>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</si>
  <si>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</si>
  <si>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</si>
  <si>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</si>
  <si>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</si>
  <si>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</si>
  <si>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</si>
  <si>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</si>
  <si>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</si>
  <si>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</si>
  <si>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</si>
  <si>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</si>
  <si>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</si>
  <si>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</si>
  <si>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</si>
  <si>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</si>
  <si>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</si>
  <si>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</si>
  <si>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</si>
  <si>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</si>
  <si>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</si>
  <si>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</si>
  <si>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</si>
  <si>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</si>
  <si>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</si>
  <si>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</si>
  <si>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</si>
  <si>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</si>
  <si>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</si>
  <si>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</si>
  <si>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</si>
  <si>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</si>
  <si>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</si>
  <si>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</si>
  <si>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</si>
  <si>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</si>
  <si>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</si>
  <si>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</si>
  <si>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</si>
  <si>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</si>
  <si>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</si>
  <si>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</si>
  <si>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</si>
  <si>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</si>
  <si>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</si>
  <si>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</si>
  <si>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</si>
  <si>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</si>
  <si>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</si>
  <si>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</si>
  <si>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</si>
  <si>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</si>
  <si>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</si>
  <si>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</si>
  <si>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</si>
  <si>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</si>
  <si>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</si>
  <si>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</si>
  <si>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</si>
  <si>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</si>
  <si>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</si>
  <si>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</si>
  <si>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</si>
  <si>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</si>
  <si>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</si>
  <si>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</si>
  <si>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</si>
  <si>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</si>
  <si>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</si>
  <si>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</si>
  <si>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</si>
  <si>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</si>
  <si>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</si>
  <si>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</si>
  <si>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</si>
  <si>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</si>
  <si>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</si>
  <si>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</si>
  <si>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</si>
  <si>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</si>
  <si>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</si>
  <si>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</si>
  <si>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</si>
  <si>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</si>
  <si>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</si>
  <si>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</si>
  <si>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</si>
  <si>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</si>
  <si>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</si>
  <si>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</si>
  <si>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</si>
  <si>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</si>
  <si>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</si>
  <si>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</si>
  <si>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</si>
  <si>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</si>
  <si>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</si>
  <si>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</si>
  <si>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</si>
  <si>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</si>
  <si>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</si>
  <si>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</si>
  <si>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</si>
  <si>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</si>
  <si>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</si>
  <si>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</si>
  <si>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</si>
  <si>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</si>
  <si>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</si>
  <si>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</si>
  <si>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</si>
  <si>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</si>
  <si>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</si>
  <si>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</si>
  <si>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</si>
  <si>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</si>
  <si>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</si>
  <si>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</si>
  <si>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</si>
  <si>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</si>
  <si>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</si>
  <si>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</si>
  <si>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</si>
  <si>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</si>
  <si>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</si>
  <si>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</si>
  <si>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</si>
  <si>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</si>
  <si>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</si>
  <si>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</si>
  <si>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</si>
  <si>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</si>
  <si>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</si>
  <si>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</si>
  <si>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</si>
  <si>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</si>
  <si>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</si>
  <si>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</si>
  <si>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</si>
  <si>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</si>
  <si>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</si>
  <si>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</si>
  <si>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</si>
  <si>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</si>
  <si>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</si>
  <si>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</si>
  <si>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</si>
  <si>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</si>
  <si>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</si>
  <si>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</si>
  <si>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</si>
  <si>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</si>
  <si>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</si>
  <si>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</si>
  <si>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</si>
  <si>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</si>
  <si>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</si>
  <si>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</si>
  <si>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</si>
  <si>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</si>
  <si>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</si>
  <si>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</si>
  <si>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</si>
  <si>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</si>
  <si>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</si>
  <si>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</si>
  <si>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</si>
  <si>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</si>
  <si>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</si>
  <si>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</si>
  <si>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</si>
  <si>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</si>
  <si>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</si>
  <si>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</si>
  <si>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</si>
  <si>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</si>
  <si>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</si>
  <si>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</si>
  <si>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</si>
  <si>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</si>
  <si>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</si>
  <si>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</si>
  <si>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</si>
  <si>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</si>
  <si>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</si>
  <si>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</si>
  <si>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</si>
  <si>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</si>
  <si>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</si>
  <si>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</si>
  <si>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</si>
  <si>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</si>
  <si>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</si>
  <si>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</si>
  <si>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</si>
  <si>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</si>
  <si>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</si>
  <si>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</si>
  <si>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</si>
  <si>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</si>
  <si>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</si>
  <si>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</si>
  <si>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</si>
  <si>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</si>
  <si>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</si>
  <si>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</si>
  <si>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</si>
  <si>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</si>
  <si>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</si>
  <si>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</si>
  <si>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</si>
  <si>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</si>
  <si>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</si>
  <si>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</si>
  <si>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</si>
  <si>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</si>
  <si>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</si>
  <si>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</si>
  <si>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</si>
  <si>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</si>
  <si>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</si>
  <si>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</si>
  <si>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</si>
  <si>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</si>
  <si>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</si>
  <si>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</si>
  <si>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</si>
  <si>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</si>
  <si>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</si>
  <si>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</si>
  <si>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</si>
  <si>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</si>
  <si>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</si>
  <si>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</si>
  <si>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</si>
  <si>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</si>
  <si>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</si>
  <si>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</si>
  <si>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</si>
  <si>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</si>
  <si>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</si>
  <si>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</si>
  <si>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</si>
  <si>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</si>
  <si>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</si>
  <si>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</si>
  <si>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</si>
  <si>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</si>
  <si>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</si>
  <si>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</si>
  <si>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</si>
  <si>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</si>
  <si>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</si>
  <si>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</si>
  <si>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</si>
  <si>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</si>
  <si>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</si>
  <si>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</si>
  <si>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</si>
  <si>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</si>
  <si>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</si>
  <si>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</si>
  <si>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</si>
  <si>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</si>
  <si>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</si>
  <si>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</si>
  <si>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</si>
  <si>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</si>
  <si>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</si>
  <si>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</si>
  <si>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</si>
  <si>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</si>
  <si>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</si>
  <si>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</si>
  <si>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</si>
  <si>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</si>
  <si>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</si>
  <si>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</si>
  <si>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</si>
  <si>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</si>
  <si>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</si>
  <si>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</si>
  <si>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</si>
  <si>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</si>
  <si>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</si>
  <si>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</si>
  <si>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</si>
  <si>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</si>
  <si>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</si>
  <si>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</si>
  <si>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</si>
  <si>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</si>
  <si>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</si>
  <si>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</si>
  <si>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</si>
  <si>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</si>
  <si>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</si>
  <si>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</si>
  <si>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</si>
  <si>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</si>
  <si>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</si>
  <si>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</si>
  <si>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</si>
  <si>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</si>
  <si>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</si>
  <si>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</si>
  <si>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</si>
  <si>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</si>
  <si>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</si>
  <si>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</si>
  <si>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</si>
  <si>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</si>
  <si>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</si>
  <si>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</si>
  <si>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</si>
  <si>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</si>
  <si>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</si>
  <si>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</si>
  <si>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</si>
  <si>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</si>
  <si>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</si>
  <si>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</si>
  <si>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</si>
  <si>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</si>
  <si>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</si>
  <si>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</si>
  <si>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</si>
  <si>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</si>
  <si>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</si>
  <si>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</si>
  <si>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</si>
  <si>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</si>
  <si>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</si>
  <si>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</si>
  <si>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</si>
  <si>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</si>
  <si>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</si>
  <si>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</si>
  <si>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</si>
  <si>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</si>
  <si>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</si>
  <si>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</si>
  <si>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</si>
  <si>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</si>
  <si>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</si>
  <si>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</si>
  <si>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</si>
  <si>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</si>
  <si>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</si>
  <si>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</si>
  <si>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</si>
  <si>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</si>
  <si>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</si>
  <si>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</si>
  <si>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</si>
  <si>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</si>
  <si>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</si>
  <si>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</si>
  <si>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</si>
  <si>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</si>
  <si>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</si>
  <si>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</si>
  <si>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</si>
  <si>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</si>
  <si>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</si>
  <si>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</si>
  <si>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</si>
  <si>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</si>
  <si>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</si>
  <si>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</si>
  <si>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</si>
  <si>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</si>
  <si>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</si>
  <si>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</si>
  <si>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</si>
  <si>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</si>
  <si>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</si>
  <si>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</si>
  <si>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</si>
  <si>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</si>
  <si>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</si>
  <si>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</si>
  <si>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</si>
  <si>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</si>
  <si>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</si>
  <si>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</si>
  <si>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</si>
  <si>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</si>
  <si>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</si>
  <si>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</si>
  <si>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</si>
  <si>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</si>
  <si>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</si>
  <si>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</si>
  <si>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</si>
  <si>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</si>
  <si>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</si>
  <si>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</si>
  <si>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</si>
  <si>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</si>
  <si>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</si>
  <si>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</si>
  <si>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</si>
  <si>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</si>
  <si>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</si>
  <si>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</si>
  <si>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</si>
  <si>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</si>
  <si>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</si>
  <si>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</si>
  <si>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</si>
  <si>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</si>
  <si>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</si>
  <si>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</si>
  <si>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</si>
  <si>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</si>
  <si>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</si>
  <si>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</si>
  <si>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</si>
  <si>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</si>
  <si>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</si>
  <si>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</si>
  <si>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</si>
  <si>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</si>
  <si>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</si>
  <si>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</si>
  <si>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</si>
  <si>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</si>
  <si>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</si>
  <si>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</si>
  <si>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</si>
  <si>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</si>
  <si>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</si>
  <si>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</si>
  <si>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</si>
  <si>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</si>
  <si>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</si>
  <si>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</si>
  <si>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</si>
  <si>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</si>
  <si>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</si>
  <si>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</si>
  <si>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</si>
  <si>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</si>
  <si>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</si>
  <si>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</si>
  <si>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</si>
  <si>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</si>
  <si>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</si>
  <si>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</si>
  <si>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</si>
  <si>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</si>
  <si>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</si>
  <si>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</si>
  <si>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</si>
  <si>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</si>
  <si>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</si>
  <si>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</si>
  <si>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</si>
  <si>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</si>
  <si>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</si>
  <si>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</si>
  <si>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</si>
  <si>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</si>
  <si>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</si>
  <si>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</si>
  <si>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</si>
  <si>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</si>
  <si>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</si>
  <si>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</si>
  <si>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</si>
  <si>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</si>
  <si>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</si>
  <si>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</si>
  <si>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</si>
  <si>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</si>
  <si>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</si>
  <si>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</si>
  <si>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</si>
  <si>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</si>
  <si>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</si>
  <si>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</si>
  <si>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</si>
  <si>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</si>
  <si>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</si>
  <si>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</si>
  <si>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</si>
  <si>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</si>
  <si>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</si>
  <si>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</si>
  <si>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</si>
  <si>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</si>
  <si>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</si>
  <si>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</si>
  <si>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</si>
  <si>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</si>
  <si>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</si>
  <si>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</si>
  <si>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</si>
  <si>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</si>
  <si>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</si>
  <si>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</si>
  <si>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</si>
  <si>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</si>
  <si>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</si>
  <si>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</si>
  <si>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</si>
  <si>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</si>
  <si>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</si>
  <si>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</si>
  <si>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</si>
  <si>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</si>
  <si>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</si>
  <si>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</si>
  <si>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</si>
  <si>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</si>
  <si>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</si>
  <si>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</si>
  <si>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</si>
  <si>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</si>
  <si>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</si>
  <si>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</si>
  <si>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</si>
  <si>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</si>
  <si>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</si>
  <si>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</si>
  <si>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</si>
  <si>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</si>
  <si>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</si>
  <si>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</si>
  <si>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</si>
  <si>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</si>
  <si>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</si>
  <si>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</si>
  <si>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</si>
  <si>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</si>
  <si>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</si>
  <si>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</si>
  <si>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</si>
  <si>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</si>
  <si>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</si>
  <si>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</si>
  <si>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</si>
  <si>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</si>
  <si>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</si>
  <si>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</si>
  <si>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</si>
  <si>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</si>
  <si>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</si>
  <si>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</si>
  <si>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</si>
  <si>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</si>
  <si>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</si>
  <si>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</si>
  <si>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</si>
  <si>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</si>
  <si>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</si>
  <si>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</si>
  <si>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</si>
  <si>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</si>
  <si>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</si>
  <si>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</si>
  <si>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</si>
  <si>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</si>
  <si>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</si>
  <si>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</si>
  <si>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</si>
  <si>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</si>
  <si>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</si>
  <si>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</si>
  <si>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</si>
  <si>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</si>
  <si>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</si>
  <si>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</si>
  <si>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</si>
  <si>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</si>
  <si>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</si>
  <si>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</si>
  <si>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</si>
  <si>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</si>
  <si>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</si>
  <si>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</si>
  <si>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</si>
  <si>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</si>
  <si>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</si>
  <si>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</si>
  <si>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</si>
  <si>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</si>
  <si>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</si>
  <si>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</si>
  <si>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</si>
  <si>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</si>
  <si>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</si>
  <si>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</si>
  <si>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</si>
  <si>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</si>
  <si>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</si>
  <si>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</si>
  <si>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</si>
  <si>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</si>
  <si>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</si>
  <si>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</si>
  <si>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</si>
  <si>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</si>
  <si>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</si>
  <si>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</si>
  <si>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</si>
  <si>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</si>
  <si>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</si>
  <si>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</si>
  <si>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</si>
  <si>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</si>
  <si>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</si>
  <si>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</si>
  <si>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</si>
  <si>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</si>
  <si>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</si>
  <si>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</si>
  <si>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</si>
  <si>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</si>
  <si>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</si>
  <si>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</si>
  <si>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</si>
  <si>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</si>
  <si>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</si>
  <si>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</si>
  <si>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</si>
  <si>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</si>
  <si>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</si>
  <si>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</si>
  <si>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</si>
  <si>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</si>
  <si>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</si>
  <si>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</si>
  <si>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</si>
  <si>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</si>
  <si>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</si>
  <si>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</si>
  <si>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</si>
  <si>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</si>
  <si>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</si>
  <si>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</si>
  <si>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</si>
  <si>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</si>
  <si>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</si>
  <si>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</si>
  <si>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</si>
  <si>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</si>
  <si>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</si>
  <si>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</si>
  <si>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</si>
  <si>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</si>
  <si>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</si>
  <si>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</si>
  <si>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</si>
  <si>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</si>
  <si>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</si>
  <si>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</si>
  <si>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</si>
  <si>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</si>
  <si>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</si>
  <si>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</si>
  <si>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</si>
  <si>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</si>
  <si>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</si>
  <si>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</si>
  <si>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</si>
  <si>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</si>
  <si>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</si>
  <si>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</si>
  <si>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</si>
  <si>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</si>
  <si>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</si>
  <si>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</si>
  <si>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</si>
  <si>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</si>
  <si>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</si>
  <si>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</si>
  <si>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</si>
  <si>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</si>
  <si>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</si>
  <si>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</si>
  <si>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</si>
  <si>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</si>
  <si>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</si>
  <si>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</si>
  <si>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</si>
  <si>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</si>
  <si>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</si>
  <si>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</si>
  <si>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</si>
  <si>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</si>
  <si>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</si>
  <si>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</si>
  <si>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</si>
  <si>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</si>
  <si>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</si>
  <si>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</si>
  <si>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</si>
  <si>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</si>
  <si>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</si>
  <si>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</si>
  <si>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</si>
  <si>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</si>
  <si>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</si>
  <si>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</si>
  <si>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</si>
  <si>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</si>
  <si>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</si>
  <si>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</si>
  <si>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</si>
  <si>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</si>
  <si>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</si>
  <si>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</si>
  <si>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</si>
  <si>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</si>
  <si>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</si>
  <si>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</si>
  <si>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</si>
  <si>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</si>
  <si>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</si>
  <si>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</si>
  <si>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</si>
  <si>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</si>
  <si>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</si>
  <si>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</si>
  <si>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</si>
  <si>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</si>
  <si>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</si>
  <si>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</si>
  <si>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</si>
  <si>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</si>
  <si>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</si>
  <si>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</si>
  <si>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</si>
  <si>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</si>
  <si>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</si>
  <si>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</si>
  <si>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</si>
  <si>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</si>
  <si>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</si>
  <si>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</si>
  <si>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</si>
  <si>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</si>
  <si>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</si>
  <si>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</si>
  <si>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</si>
  <si>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</si>
  <si>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</si>
  <si>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</si>
  <si>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</si>
  <si>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</si>
  <si>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</si>
  <si>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</si>
  <si>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</si>
  <si>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</si>
  <si>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</si>
  <si>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</si>
  <si>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</si>
  <si>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</si>
  <si>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</si>
  <si>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</si>
  <si>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</si>
  <si>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</si>
  <si>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</si>
  <si>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</si>
  <si>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</si>
  <si>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</si>
  <si>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</si>
  <si>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</si>
  <si>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</si>
  <si>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</si>
  <si>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</si>
  <si>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</si>
  <si>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</si>
  <si>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</si>
  <si>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</si>
  <si>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</si>
  <si>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</si>
  <si>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</si>
  <si>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</si>
  <si>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</si>
  <si>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</si>
  <si>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</si>
  <si>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</si>
  <si>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</si>
  <si>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</si>
  <si>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</si>
  <si>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</si>
  <si>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</si>
  <si>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</si>
  <si>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</si>
  <si>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</si>
  <si>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</si>
  <si>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</si>
  <si>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</si>
  <si>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</si>
  <si>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</si>
  <si>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</si>
  <si>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</si>
  <si>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</si>
  <si>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</si>
  <si>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</si>
  <si>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</si>
  <si>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</si>
  <si>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</si>
  <si>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</si>
  <si>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</si>
  <si>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</si>
  <si>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</si>
  <si>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</si>
  <si>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</si>
  <si>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</si>
  <si>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</si>
  <si>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</si>
  <si>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</si>
  <si>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</si>
  <si>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</si>
  <si>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</si>
  <si>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</si>
  <si>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</si>
  <si>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</si>
  <si>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</si>
  <si>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</si>
  <si>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</si>
  <si>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</si>
  <si>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</si>
  <si>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</si>
  <si>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</si>
  <si>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</si>
  <si>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</si>
  <si>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</si>
  <si>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</si>
  <si>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</si>
  <si>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</si>
  <si>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</si>
  <si>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</si>
  <si>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</si>
  <si>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</si>
  <si>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</si>
  <si>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</si>
  <si>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</si>
  <si>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</si>
  <si>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</si>
  <si>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</si>
  <si>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</si>
  <si>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</si>
  <si>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</si>
  <si>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</si>
  <si>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</si>
  <si>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</si>
  <si>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</si>
  <si>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</si>
  <si>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</si>
  <si>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</si>
  <si>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</si>
  <si>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</si>
  <si>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</si>
  <si>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</si>
  <si>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</si>
  <si>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</si>
  <si>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</si>
  <si>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</si>
  <si>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</si>
  <si>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</si>
  <si>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</si>
  <si>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</si>
  <si>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</si>
  <si>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</si>
  <si>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</si>
  <si>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</si>
  <si>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</si>
  <si>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</si>
  <si>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</si>
  <si>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</si>
  <si>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</si>
  <si>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</si>
  <si>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</si>
  <si>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</si>
  <si>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</si>
  <si>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</si>
  <si>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</si>
  <si>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</si>
  <si>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</si>
  <si>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</si>
  <si>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</si>
  <si>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</si>
  <si>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</si>
  <si>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</si>
  <si>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</si>
  <si>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</si>
  <si>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</si>
  <si>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</si>
  <si>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</si>
  <si>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</si>
  <si>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</si>
  <si>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</si>
  <si>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</si>
  <si>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</si>
  <si>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</si>
  <si>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</si>
  <si>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</si>
  <si>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</si>
  <si>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</si>
  <si>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</si>
  <si>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</si>
  <si>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</si>
  <si>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</si>
  <si>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</si>
  <si>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</si>
  <si>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</si>
  <si>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</si>
  <si>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</si>
  <si>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</si>
  <si>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</si>
  <si>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</si>
  <si>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</si>
  <si>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</si>
  <si>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</si>
  <si>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</si>
  <si>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</si>
  <si>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</si>
  <si>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</si>
  <si>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</si>
  <si>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</si>
  <si>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</si>
  <si>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</si>
  <si>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</si>
  <si>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</si>
  <si>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</si>
  <si>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</si>
  <si>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</si>
  <si>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</si>
  <si>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</si>
  <si>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</si>
  <si>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</si>
  <si>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</si>
  <si>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</si>
  <si>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</si>
  <si>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</si>
  <si>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</si>
  <si>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</si>
  <si>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</si>
  <si>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</si>
  <si>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</si>
  <si>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</si>
  <si>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</si>
  <si>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</si>
  <si>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</si>
  <si>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</si>
  <si>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</si>
  <si>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</si>
  <si>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</si>
  <si>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</si>
  <si>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</si>
  <si>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</si>
  <si>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</si>
  <si>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</si>
  <si>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</si>
  <si>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</si>
  <si>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</si>
  <si>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</si>
  <si>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</si>
  <si>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</si>
  <si>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</si>
  <si>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</si>
  <si>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</si>
  <si>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</si>
  <si>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</si>
  <si>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</si>
  <si>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</si>
  <si>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</si>
  <si>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</si>
  <si>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</si>
  <si>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</si>
  <si>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</si>
  <si>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</si>
  <si>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</si>
  <si>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</si>
  <si>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</si>
  <si>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</si>
  <si>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</si>
  <si>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</si>
  <si>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</si>
  <si>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</si>
  <si>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</si>
  <si>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</si>
  <si>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</si>
  <si>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</si>
  <si>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</si>
  <si>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</si>
  <si>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</si>
  <si>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</si>
  <si>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</si>
  <si>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</si>
  <si>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</si>
  <si>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</si>
  <si>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</si>
  <si>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</si>
  <si>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</si>
  <si>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</si>
  <si>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</si>
  <si>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</si>
  <si>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</si>
  <si>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</si>
  <si>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</si>
  <si>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</si>
  <si>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</si>
  <si>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</si>
  <si>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</si>
  <si>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</si>
  <si>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</si>
  <si>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</si>
  <si>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</si>
  <si>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</si>
  <si>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</si>
  <si>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</si>
  <si>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</si>
  <si>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</si>
  <si>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</si>
  <si>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</si>
  <si>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</si>
  <si>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</si>
  <si>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</si>
  <si>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</si>
  <si>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</si>
  <si>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</si>
  <si>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</si>
  <si>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</si>
  <si>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</si>
  <si>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</si>
  <si>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</si>
  <si>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</si>
  <si>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</si>
  <si>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</si>
  <si>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</si>
  <si>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</si>
  <si>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</si>
  <si>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</si>
  <si>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</si>
  <si>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</si>
  <si>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</si>
  <si>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</si>
  <si>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</si>
  <si>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</si>
  <si>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</si>
  <si>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</si>
  <si>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</si>
  <si>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</si>
  <si>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</si>
  <si>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</si>
  <si>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</si>
  <si>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</si>
  <si>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</si>
  <si>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</si>
  <si>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</si>
  <si>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</si>
  <si>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</si>
  <si>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</si>
  <si>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</si>
  <si>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</si>
  <si>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</si>
  <si>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</si>
  <si>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</si>
  <si>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</si>
  <si>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</si>
  <si>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</si>
  <si>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</si>
  <si>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</si>
  <si>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</si>
  <si>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</si>
  <si>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</si>
  <si>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</si>
  <si>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</si>
  <si>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</si>
  <si>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</si>
  <si>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</si>
  <si>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</si>
  <si>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</si>
  <si>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</si>
  <si>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</si>
  <si>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</si>
  <si>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</si>
  <si>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</si>
  <si>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</si>
  <si>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</si>
  <si>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</si>
  <si>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</si>
  <si>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</si>
  <si>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</si>
  <si>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</si>
  <si>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</si>
  <si>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</si>
  <si>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</si>
  <si>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</si>
  <si>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</si>
  <si>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</si>
  <si>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</si>
  <si>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</si>
  <si>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</si>
  <si>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</si>
  <si>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</si>
  <si>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</si>
  <si>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</si>
  <si>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</si>
  <si>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</si>
  <si>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</si>
  <si>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</si>
  <si>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</si>
  <si>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</si>
  <si>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</si>
  <si>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</si>
  <si>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</si>
  <si>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</si>
  <si>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</si>
  <si>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</si>
  <si>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</si>
  <si>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</si>
  <si>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</si>
  <si>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</si>
  <si>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</si>
  <si>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</si>
  <si>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</si>
  <si>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</si>
  <si>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</si>
  <si>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</si>
  <si>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</si>
  <si>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</si>
  <si>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</si>
  <si>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</si>
  <si>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</si>
  <si>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</si>
  <si>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</si>
  <si>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</si>
  <si>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</si>
  <si>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</si>
  <si>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</si>
  <si>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</si>
  <si>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</si>
  <si>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</si>
  <si>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</si>
  <si>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</si>
  <si>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</si>
  <si>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</si>
  <si>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</si>
  <si>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</si>
  <si>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</si>
  <si>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</si>
  <si>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</si>
  <si>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</si>
  <si>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</si>
  <si>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</si>
  <si>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</si>
  <si>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</si>
  <si>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</si>
  <si>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</si>
  <si>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</si>
  <si>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</si>
  <si>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</si>
  <si>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</si>
  <si>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</si>
  <si>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</si>
  <si>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</si>
  <si>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</si>
  <si>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</si>
  <si>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</si>
  <si>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</si>
  <si>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</si>
  <si>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</si>
  <si>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</si>
  <si>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</si>
  <si>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</si>
  <si>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</si>
  <si>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</si>
  <si>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</si>
  <si>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</si>
  <si>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</si>
  <si>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</si>
  <si>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</si>
  <si>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</si>
  <si>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</si>
  <si>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</si>
  <si>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</si>
  <si>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</si>
  <si>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</si>
  <si>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</si>
  <si>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</si>
  <si>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</si>
  <si>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</si>
  <si>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</si>
  <si>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</si>
  <si>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</si>
  <si>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</si>
  <si>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</si>
  <si>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</si>
  <si>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</si>
  <si>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</si>
  <si>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</si>
  <si>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</si>
  <si>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</si>
  <si>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</si>
  <si>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</si>
  <si>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</si>
  <si>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</si>
  <si>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</si>
  <si>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</si>
  <si>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</si>
  <si>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</si>
  <si>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</si>
  <si>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</si>
  <si>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</si>
  <si>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</si>
  <si>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</si>
  <si>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</si>
  <si>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</si>
  <si>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</si>
  <si>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</si>
  <si>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</si>
  <si>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</si>
  <si>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</si>
  <si>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</si>
  <si>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</si>
  <si>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</si>
  <si>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</si>
  <si>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</si>
  <si>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</si>
  <si>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</si>
  <si>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</si>
  <si>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</si>
  <si>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</si>
  <si>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</si>
  <si>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</si>
  <si>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</si>
  <si>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</si>
  <si>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</si>
  <si>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</si>
  <si>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</si>
  <si>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</si>
  <si>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</si>
  <si>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</si>
  <si>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</si>
  <si>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</si>
  <si>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</si>
  <si>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</si>
  <si>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</si>
  <si>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</si>
  <si>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</si>
  <si>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</si>
  <si>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</si>
  <si>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</si>
  <si>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</si>
  <si>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</si>
  <si>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</si>
  <si>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</si>
  <si>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</si>
  <si>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</si>
  <si>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</si>
  <si>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</si>
  <si>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</si>
  <si>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</si>
  <si>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</si>
  <si>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</si>
  <si>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</si>
  <si>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</si>
  <si>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</si>
  <si>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</si>
  <si>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</si>
  <si>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</si>
  <si>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</si>
  <si>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</si>
  <si>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</si>
  <si>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</si>
  <si>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</si>
  <si>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</si>
  <si>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</si>
  <si>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</si>
  <si>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</si>
  <si>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</si>
  <si>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</si>
  <si>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</si>
  <si>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</si>
  <si>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</si>
  <si>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</si>
  <si>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</si>
  <si>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</si>
  <si>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</si>
  <si>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</si>
  <si>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</si>
  <si>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</si>
  <si>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</si>
  <si>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</si>
  <si>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</si>
  <si>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</si>
  <si>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</si>
  <si>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</si>
  <si>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</si>
  <si>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</si>
  <si>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</si>
  <si>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</si>
  <si>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</si>
  <si>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</si>
  <si>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</si>
  <si>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</si>
  <si>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</si>
  <si>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</si>
  <si>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</si>
  <si>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</si>
  <si>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</si>
  <si>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</si>
  <si>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</si>
  <si>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</si>
  <si>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</si>
  <si>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</si>
  <si>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</si>
  <si>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</si>
  <si>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</si>
  <si>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</si>
  <si>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</si>
  <si>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</si>
  <si>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</si>
  <si>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</si>
  <si>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</si>
  <si>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</si>
  <si>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</si>
  <si>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</si>
  <si>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</si>
  <si>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</si>
  <si>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</si>
  <si>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</si>
  <si>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</si>
  <si>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</si>
  <si>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</si>
  <si>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</si>
  <si>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</si>
  <si>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</si>
  <si>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</si>
  <si>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</si>
  <si>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</si>
  <si>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</si>
  <si>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</si>
  <si>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</si>
  <si>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</si>
  <si>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</si>
  <si>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</si>
  <si>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</si>
  <si>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</si>
  <si>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</si>
  <si>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</si>
  <si>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</si>
  <si>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</si>
  <si>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</si>
  <si>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</si>
  <si>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</si>
  <si>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</si>
  <si>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</si>
  <si>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</si>
  <si>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</si>
  <si>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</si>
  <si>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</si>
  <si>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</si>
  <si>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</si>
  <si>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</si>
  <si>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</si>
  <si>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</si>
  <si>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</si>
  <si>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</si>
  <si>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</si>
  <si>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</si>
  <si>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</si>
  <si>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</si>
  <si>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</si>
  <si>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</si>
  <si>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</si>
  <si>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</si>
  <si>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</si>
  <si>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</si>
  <si>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</si>
  <si>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</si>
  <si>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</si>
  <si>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</si>
  <si>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</si>
  <si>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</si>
  <si>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</si>
  <si>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</si>
  <si>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</si>
  <si>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</si>
  <si>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</si>
  <si>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</si>
  <si>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</si>
  <si>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</si>
  <si>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</si>
  <si>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</si>
  <si>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</si>
  <si>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</si>
  <si>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</si>
  <si>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</si>
  <si>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</si>
  <si>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</si>
  <si>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</si>
  <si>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</si>
  <si>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</si>
  <si>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</si>
  <si>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</si>
  <si>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</si>
  <si>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</si>
  <si>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</si>
  <si>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</si>
  <si>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</si>
  <si>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</si>
  <si>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</si>
  <si>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</si>
  <si>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</si>
  <si>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</si>
  <si>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</si>
  <si>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</si>
  <si>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</si>
  <si>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</si>
  <si>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</si>
  <si>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</si>
  <si>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</si>
  <si>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</si>
  <si>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</si>
  <si>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</si>
  <si>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</si>
  <si>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</si>
  <si>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</si>
  <si>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</si>
  <si>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</si>
  <si>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</si>
  <si>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</si>
  <si>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</si>
  <si>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</si>
  <si>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</si>
  <si>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</si>
  <si>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</si>
  <si>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</si>
  <si>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</si>
  <si>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</si>
  <si>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</si>
  <si>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</si>
  <si>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</si>
  <si>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</si>
  <si>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</si>
  <si>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</si>
  <si>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</si>
  <si>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</si>
  <si>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</si>
  <si>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</si>
  <si>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</si>
  <si>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</si>
  <si>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</si>
  <si>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</si>
  <si>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</si>
  <si>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</si>
  <si>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</si>
  <si>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</si>
  <si>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</si>
  <si>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</si>
  <si>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</si>
  <si>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</si>
  <si>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</si>
  <si>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</si>
  <si>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</si>
  <si>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</si>
  <si>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</si>
  <si>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</si>
  <si>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</si>
  <si>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</si>
  <si>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</si>
  <si>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</si>
  <si>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</si>
  <si>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</si>
  <si>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</si>
  <si>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</si>
  <si>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</si>
  <si>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</si>
  <si>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</si>
  <si>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</si>
  <si>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</si>
  <si>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</si>
  <si>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</si>
  <si>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</si>
  <si>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</si>
  <si>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</si>
  <si>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</si>
  <si>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</si>
  <si>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</si>
  <si>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</si>
  <si>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</si>
  <si>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</si>
  <si>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</si>
  <si>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</si>
  <si>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</si>
  <si>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</si>
  <si>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</si>
  <si>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</si>
  <si>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</si>
  <si>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</si>
  <si>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</si>
  <si>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</si>
  <si>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</si>
  <si>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</si>
  <si>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</si>
  <si>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</si>
  <si>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</si>
  <si>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</si>
  <si>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</si>
  <si>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</si>
  <si>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</si>
  <si>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</si>
  <si>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</si>
  <si>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</si>
  <si>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</si>
  <si>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</si>
  <si>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</si>
  <si>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</si>
  <si>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</si>
  <si>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</si>
  <si>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</si>
  <si>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</si>
  <si>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</si>
  <si>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</si>
  <si>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</si>
  <si>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</si>
  <si>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</si>
  <si>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</si>
  <si>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</si>
  <si>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</si>
  <si>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</si>
  <si>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</si>
  <si>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</si>
  <si>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</si>
  <si>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</si>
  <si>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</si>
  <si>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</si>
  <si>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</si>
  <si>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</si>
  <si>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</si>
  <si>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</si>
  <si>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</si>
  <si>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</si>
  <si>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</si>
  <si>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</si>
  <si>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</si>
  <si>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</si>
  <si>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</si>
  <si>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</si>
  <si>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</si>
  <si>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</si>
  <si>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</si>
  <si>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</si>
  <si>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</si>
  <si>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</si>
  <si>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</si>
  <si>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</si>
  <si>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</si>
  <si>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</si>
  <si>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</si>
  <si>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</si>
  <si>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</si>
  <si>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</si>
  <si>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</si>
  <si>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</si>
  <si>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</si>
  <si>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</si>
  <si>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</si>
  <si>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</si>
  <si>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</si>
  <si>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</si>
  <si>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</si>
  <si>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</si>
  <si>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</si>
  <si>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</si>
  <si>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</si>
  <si>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</si>
  <si>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</si>
  <si>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</si>
  <si>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</si>
  <si>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</si>
  <si>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</si>
  <si>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</si>
  <si>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</si>
  <si>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</si>
  <si>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</si>
  <si>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</si>
  <si>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</si>
  <si>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</si>
  <si>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</si>
  <si>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</si>
  <si>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</si>
  <si>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</si>
  <si>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</si>
  <si>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</si>
  <si>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</si>
  <si>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</si>
  <si>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</si>
  <si>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</si>
  <si>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</si>
  <si>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</si>
  <si>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</si>
  <si>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</si>
  <si>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</si>
  <si>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</si>
  <si>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</si>
  <si>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</si>
  <si>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</si>
  <si>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</si>
  <si>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</si>
  <si>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</si>
  <si>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</si>
  <si>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</si>
  <si>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</si>
  <si>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</si>
  <si>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</si>
  <si>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</si>
  <si>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</si>
  <si>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</si>
  <si>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</si>
  <si>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</si>
  <si>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</si>
  <si>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</si>
  <si>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</si>
  <si>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</si>
  <si>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</si>
  <si>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</si>
  <si>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</si>
  <si>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</si>
  <si>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</si>
  <si>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</si>
  <si>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</si>
  <si>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</si>
  <si>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</si>
  <si>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</si>
  <si>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</si>
  <si>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</si>
  <si>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</si>
  <si>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</si>
  <si>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</si>
  <si>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</si>
  <si>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</si>
  <si>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</si>
  <si>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</si>
  <si>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</si>
  <si>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</si>
  <si>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</si>
  <si>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</si>
  <si>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</si>
  <si>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</si>
  <si>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</si>
  <si>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</si>
  <si>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</si>
  <si>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</si>
  <si>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</si>
  <si>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</si>
  <si>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</si>
  <si>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</si>
  <si>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</si>
  <si>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</si>
  <si>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</si>
  <si>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</si>
  <si>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</si>
  <si>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</si>
  <si>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</si>
  <si>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</si>
  <si>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</si>
  <si>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</si>
  <si>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</si>
  <si>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</si>
  <si>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</si>
  <si>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</si>
  <si>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</si>
  <si>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</si>
  <si>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</si>
  <si>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</si>
  <si>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</si>
  <si>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</si>
  <si>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</si>
  <si>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</si>
  <si>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</si>
  <si>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</si>
  <si>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</si>
  <si>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</si>
  <si>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</si>
  <si>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</si>
  <si>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</si>
  <si>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</si>
  <si>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</si>
  <si>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</si>
  <si>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</si>
  <si>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</si>
  <si>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</si>
  <si>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</si>
  <si>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</si>
  <si>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</si>
  <si>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</si>
  <si>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</si>
  <si>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</si>
  <si>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</si>
  <si>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</si>
  <si>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</si>
  <si>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</si>
  <si>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</si>
  <si>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</si>
  <si>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</si>
  <si>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</si>
  <si>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</si>
  <si>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</si>
  <si>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</si>
  <si>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</si>
  <si>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</si>
  <si>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</si>
  <si>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</si>
  <si>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</si>
  <si>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</si>
  <si>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</si>
  <si>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</si>
  <si>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</si>
  <si>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</si>
  <si>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</si>
  <si>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</si>
  <si>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</si>
  <si>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</si>
  <si>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</si>
  <si>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</si>
  <si>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</si>
  <si>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</si>
  <si>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</si>
  <si>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</si>
  <si>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</si>
  <si>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</si>
  <si>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</si>
  <si>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</si>
  <si>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</si>
  <si>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</si>
  <si>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</si>
  <si>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</si>
  <si>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</si>
  <si>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</si>
  <si>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</si>
  <si>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</si>
  <si>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</si>
  <si>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</si>
  <si>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</si>
  <si>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</si>
  <si>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</si>
  <si>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</si>
  <si>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</si>
  <si>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</si>
  <si>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</si>
  <si>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</si>
  <si>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</si>
  <si>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</si>
  <si>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</si>
  <si>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</si>
  <si>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</si>
  <si>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</si>
  <si>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</si>
  <si>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</si>
  <si>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</si>
  <si>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</si>
  <si>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</si>
  <si>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</si>
  <si>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</si>
  <si>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</si>
  <si>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</si>
  <si>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</si>
  <si>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</si>
  <si>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</si>
  <si>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</si>
  <si>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</si>
  <si>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</si>
  <si>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</si>
  <si>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</si>
  <si>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</si>
  <si>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</si>
  <si>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</si>
  <si>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</si>
  <si>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</si>
  <si>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</si>
  <si>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</si>
  <si>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</si>
  <si>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</si>
  <si>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</si>
  <si>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</si>
  <si>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</si>
  <si>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</si>
  <si>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</si>
  <si>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</si>
  <si>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</si>
  <si>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</si>
  <si>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</si>
  <si>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</si>
  <si>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</si>
  <si>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</si>
  <si>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</si>
  <si>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</si>
  <si>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</si>
  <si>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</si>
  <si>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</si>
  <si>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</si>
  <si>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</si>
  <si>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</si>
  <si>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</si>
  <si>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</si>
  <si>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</si>
  <si>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</si>
  <si>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</si>
  <si>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</si>
  <si>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</si>
  <si>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</si>
  <si>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</si>
  <si>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</si>
  <si>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</si>
  <si>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</si>
  <si>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</si>
  <si>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</si>
  <si>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</si>
  <si>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</si>
  <si>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</si>
  <si>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</si>
  <si>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</si>
  <si>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</si>
  <si>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</si>
  <si>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</si>
  <si>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</si>
  <si>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</si>
  <si>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</si>
  <si>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</si>
  <si>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</si>
  <si>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</si>
  <si>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</si>
  <si>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</si>
  <si>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</si>
  <si>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</si>
  <si>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</si>
  <si>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</si>
  <si>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</si>
  <si>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</si>
  <si>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</si>
  <si>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</si>
  <si>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</si>
  <si>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</si>
  <si>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</si>
  <si>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</si>
  <si>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</si>
  <si>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</si>
  <si>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</si>
  <si>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</si>
  <si>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</si>
  <si>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</si>
  <si>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</si>
  <si>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</si>
  <si>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</si>
  <si>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</si>
  <si>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</si>
  <si>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</si>
  <si>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</si>
  <si>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</si>
  <si>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</si>
  <si>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</si>
  <si>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</si>
  <si>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</si>
  <si>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</si>
  <si>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</si>
  <si>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</si>
  <si>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</si>
  <si>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</si>
  <si>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</si>
  <si>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</si>
  <si>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</si>
  <si>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</si>
  <si>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</si>
  <si>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</si>
  <si>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</si>
  <si>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</si>
  <si>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</si>
  <si>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</si>
  <si>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</si>
  <si>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</si>
  <si>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</si>
  <si>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</si>
  <si>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</si>
  <si>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</si>
  <si>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</si>
  <si>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</si>
  <si>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</si>
  <si>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</si>
  <si>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</si>
  <si>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</si>
  <si>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</si>
  <si>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</si>
  <si>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</si>
  <si>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</si>
  <si>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</si>
  <si>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</si>
  <si>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</si>
  <si>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</si>
  <si>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</si>
  <si>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</si>
  <si>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</si>
  <si>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</si>
  <si>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</si>
  <si>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</si>
  <si>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</si>
  <si>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</si>
  <si>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</si>
  <si>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</si>
  <si>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</si>
  <si>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</si>
  <si>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</si>
  <si>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</si>
  <si>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</si>
  <si>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</si>
  <si>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</si>
  <si>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</si>
  <si>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</si>
  <si>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</si>
  <si>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</si>
  <si>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</si>
  <si>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</si>
  <si>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</si>
  <si>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</si>
  <si>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</si>
  <si>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</si>
  <si>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</si>
  <si>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</si>
  <si>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</si>
  <si>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</si>
  <si>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</si>
  <si>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</si>
  <si>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</si>
  <si>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</si>
  <si>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</si>
  <si>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</si>
  <si>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</si>
  <si>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</si>
  <si>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</si>
  <si>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</si>
  <si>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</si>
  <si>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</si>
  <si>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</si>
  <si>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</si>
  <si>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</si>
  <si>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</si>
  <si>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</si>
  <si>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</si>
  <si>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</si>
  <si>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</si>
  <si>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</si>
  <si>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</si>
  <si>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</si>
  <si>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</si>
  <si>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</si>
  <si>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</si>
  <si>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</si>
  <si>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</si>
  <si>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</si>
  <si>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</si>
  <si>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</si>
  <si>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</si>
  <si>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</si>
  <si>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</si>
  <si>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</si>
  <si>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</si>
  <si>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</si>
  <si>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</si>
  <si>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</si>
  <si>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</si>
  <si>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</si>
  <si>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</si>
  <si>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</si>
  <si>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</si>
  <si>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</si>
  <si>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</si>
  <si>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</si>
  <si>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</si>
  <si>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</si>
  <si>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</si>
  <si>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</si>
  <si>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</si>
  <si>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</si>
  <si>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</si>
  <si>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</si>
  <si>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</si>
  <si>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</si>
  <si>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</si>
  <si>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</si>
  <si>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</si>
  <si>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</si>
  <si>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</si>
  <si>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</si>
  <si>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</si>
  <si>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</si>
  <si>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</si>
  <si>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</si>
  <si>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</si>
  <si>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</si>
  <si>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</si>
  <si>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</si>
  <si>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</si>
  <si>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</si>
  <si>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</si>
  <si>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</si>
  <si>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</si>
  <si>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</si>
  <si>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</si>
  <si>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</si>
  <si>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</si>
  <si>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</si>
  <si>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</si>
  <si>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</si>
  <si>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</si>
  <si>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</si>
  <si>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</si>
  <si>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</si>
  <si>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</si>
  <si>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</si>
  <si>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</si>
  <si>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</si>
  <si>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</si>
  <si>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</si>
  <si>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</si>
  <si>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</si>
  <si>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</si>
  <si>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</si>
  <si>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</si>
  <si>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</si>
  <si>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</si>
  <si>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</si>
  <si>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</si>
  <si>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</si>
  <si>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</si>
  <si>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</si>
  <si>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</si>
  <si>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</si>
  <si>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</si>
  <si>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</si>
  <si>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</si>
  <si>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</si>
  <si>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</si>
  <si>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</si>
  <si>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</si>
  <si>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</si>
  <si>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</si>
  <si>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</si>
  <si>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</si>
  <si>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</si>
  <si>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</si>
  <si>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</si>
  <si>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</si>
  <si>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</si>
  <si>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</si>
  <si>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</si>
  <si>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</si>
  <si>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</si>
  <si>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</si>
  <si>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</si>
  <si>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</si>
  <si>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</si>
  <si>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</si>
  <si>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</si>
  <si>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</si>
  <si>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</si>
  <si>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</si>
  <si>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</si>
  <si>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</si>
  <si>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</si>
  <si>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</si>
  <si>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</si>
  <si>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</si>
  <si>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</si>
  <si>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</si>
  <si>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</si>
  <si>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</si>
  <si>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</si>
  <si>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</si>
  <si>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</si>
  <si>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</si>
  <si>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</si>
  <si>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</si>
  <si>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</si>
  <si>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</si>
  <si>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</si>
  <si>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</si>
  <si>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</si>
  <si>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</si>
  <si>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</si>
  <si>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</si>
  <si>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</si>
  <si>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</si>
  <si>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</si>
  <si>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</si>
  <si>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</si>
  <si>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</si>
  <si>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</si>
  <si>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</si>
  <si>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</si>
  <si>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</si>
  <si>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</si>
  <si>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</si>
  <si>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</si>
  <si>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</si>
  <si>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</si>
  <si>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</si>
  <si>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</si>
  <si>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</si>
  <si>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</si>
  <si>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</si>
  <si>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</si>
  <si>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</si>
  <si>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</si>
  <si>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</si>
  <si>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</si>
  <si>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</si>
  <si>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</si>
  <si>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</si>
  <si>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</si>
  <si>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</si>
  <si>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</si>
  <si>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</si>
  <si>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</si>
  <si>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</si>
  <si>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</si>
  <si>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</si>
  <si>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</si>
  <si>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</si>
  <si>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</si>
  <si>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</si>
  <si>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</si>
  <si>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</si>
  <si>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</si>
  <si>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</si>
  <si>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</si>
  <si>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</si>
  <si>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</si>
  <si>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</si>
  <si>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</si>
  <si>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</si>
  <si>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</si>
  <si>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</si>
  <si>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</si>
  <si>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</si>
  <si>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</si>
  <si>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</si>
  <si>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</si>
  <si>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</si>
  <si>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</si>
  <si>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</si>
  <si>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</si>
  <si>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</si>
  <si>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</si>
  <si>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</si>
  <si>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</si>
  <si>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</si>
  <si>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</si>
  <si>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</si>
  <si>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</si>
  <si>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</si>
  <si>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</si>
  <si>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</si>
  <si>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</si>
  <si>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</si>
  <si>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</si>
  <si>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</si>
  <si>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</si>
  <si>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</si>
  <si>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</si>
  <si>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</si>
  <si>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</si>
  <si>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</si>
  <si>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</si>
  <si>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</si>
  <si>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</si>
  <si>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</si>
  <si>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</si>
  <si>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</si>
  <si>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</si>
  <si>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</si>
  <si>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</si>
  <si>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</si>
  <si>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</si>
  <si>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</si>
  <si>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</si>
  <si>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</si>
  <si>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</si>
  <si>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</si>
  <si>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</si>
  <si>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</si>
  <si>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</si>
  <si>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</si>
  <si>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</si>
  <si>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</si>
  <si>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</si>
  <si>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</si>
  <si>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</si>
  <si>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</si>
  <si>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</si>
  <si>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</si>
  <si>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</si>
  <si>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</si>
  <si>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</si>
  <si>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</si>
  <si>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</si>
  <si>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</si>
  <si>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</si>
  <si>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</si>
  <si>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</si>
  <si>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</si>
  <si>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</si>
  <si>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</si>
  <si>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</si>
  <si>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</si>
  <si>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</si>
  <si>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</si>
  <si>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</si>
  <si>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</si>
  <si>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</si>
  <si>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</si>
  <si>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</si>
  <si>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</si>
  <si>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</si>
  <si>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</si>
  <si>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</si>
  <si>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</si>
  <si>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</si>
  <si>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</si>
  <si>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</si>
  <si>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</si>
  <si>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</si>
  <si>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</si>
  <si>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</si>
  <si>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</si>
  <si>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</si>
  <si>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</si>
  <si>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</si>
  <si>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</si>
  <si>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</si>
  <si>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</si>
  <si>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</si>
  <si>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</si>
  <si>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</si>
  <si>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</si>
  <si>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</si>
  <si>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</si>
  <si>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</si>
  <si>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</si>
  <si>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</si>
  <si>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</si>
  <si>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</si>
  <si>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</si>
  <si>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</si>
  <si>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</si>
  <si>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</si>
  <si>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</si>
  <si>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</si>
  <si>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</si>
  <si>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</si>
  <si>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</si>
  <si>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</si>
  <si>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</si>
  <si>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</si>
  <si>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</si>
  <si>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</si>
  <si>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</si>
  <si>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</si>
  <si>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</si>
  <si>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</si>
  <si>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</si>
  <si>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</si>
  <si>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</si>
  <si>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</si>
  <si>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</si>
  <si>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</si>
  <si>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</si>
  <si>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</si>
  <si>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</si>
  <si>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</si>
  <si>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</si>
  <si>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</si>
  <si>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</si>
  <si>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</si>
  <si>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</si>
  <si>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</si>
  <si>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</si>
  <si>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</si>
  <si>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</si>
  <si>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</si>
  <si>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</si>
  <si>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</si>
  <si>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</si>
  <si>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</si>
  <si>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</si>
  <si>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</si>
  <si>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</si>
  <si>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</si>
  <si>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</si>
  <si>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</si>
  <si>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</si>
  <si>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</si>
  <si>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</si>
  <si>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</si>
  <si>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</si>
  <si>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</si>
  <si>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</si>
  <si>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</si>
  <si>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</si>
  <si>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</si>
  <si>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</si>
  <si>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</si>
  <si>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</si>
  <si>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</si>
  <si>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</si>
  <si>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</si>
  <si>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</si>
  <si>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</si>
  <si>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</si>
  <si>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</si>
  <si>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</si>
  <si>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</si>
  <si>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</si>
  <si>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</si>
  <si>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</si>
  <si>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</si>
  <si>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</si>
  <si>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</si>
  <si>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</si>
  <si>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</si>
  <si>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</si>
  <si>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</si>
  <si>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</si>
  <si>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</si>
  <si>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</si>
  <si>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</si>
  <si>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</si>
  <si>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</si>
  <si>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</si>
  <si>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</si>
  <si>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</si>
  <si>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</si>
  <si>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</si>
  <si>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</si>
  <si>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</si>
  <si>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</si>
  <si>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</si>
  <si>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</si>
  <si>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</si>
  <si>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</si>
  <si>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</si>
  <si>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</si>
  <si>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</si>
  <si>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</si>
  <si>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</si>
  <si>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</si>
  <si>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</si>
  <si>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</si>
  <si>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</si>
  <si>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</si>
  <si>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</si>
  <si>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</si>
  <si>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</si>
  <si>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</si>
  <si>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</si>
  <si>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</si>
  <si>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</si>
  <si>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</si>
  <si>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</si>
  <si>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</si>
  <si>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</si>
  <si>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</si>
  <si>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</si>
  <si>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</si>
  <si>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</si>
  <si>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</si>
  <si>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</si>
  <si>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</si>
  <si>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</si>
  <si>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</si>
  <si>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</si>
  <si>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</si>
  <si>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</si>
  <si>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</si>
  <si>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</si>
  <si>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</si>
  <si>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</si>
  <si>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</si>
  <si>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</si>
  <si>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</si>
  <si>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</si>
  <si>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</si>
  <si>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</si>
  <si>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</si>
  <si>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</si>
  <si>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</si>
  <si>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</si>
  <si>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</si>
  <si>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</si>
  <si>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</si>
  <si>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</si>
  <si>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</si>
  <si>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</si>
  <si>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</si>
  <si>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</si>
  <si>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</si>
  <si>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</si>
  <si>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</si>
  <si>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</si>
  <si>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</si>
  <si>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</si>
  <si>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</si>
  <si>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</si>
  <si>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</si>
  <si>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</si>
  <si>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</si>
  <si>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</si>
  <si>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</si>
  <si>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</si>
  <si>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</si>
  <si>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</si>
  <si>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</si>
  <si>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</si>
  <si>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</si>
  <si>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</si>
  <si>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</si>
  <si>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</si>
  <si>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</si>
  <si>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</si>
  <si>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</si>
  <si>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</si>
  <si>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</si>
  <si>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</si>
  <si>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</si>
  <si>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</si>
  <si>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</si>
  <si>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</si>
  <si>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</si>
  <si>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</si>
  <si>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</si>
  <si>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</si>
  <si>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</si>
  <si>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</si>
  <si>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</si>
  <si>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</si>
  <si>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</si>
  <si>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</si>
  <si>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</si>
  <si>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</si>
  <si>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</si>
  <si>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</si>
  <si>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</si>
  <si>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</si>
  <si>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</si>
  <si>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</si>
  <si>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</si>
  <si>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</si>
  <si>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</si>
  <si>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</si>
  <si>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</si>
  <si>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</si>
  <si>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</si>
  <si>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</si>
  <si>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</si>
  <si>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</si>
  <si>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</si>
  <si>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</si>
  <si>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</si>
  <si>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</si>
  <si>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</si>
  <si>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</si>
  <si>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</si>
  <si>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</si>
  <si>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</si>
  <si>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</si>
  <si>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</si>
  <si>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</si>
  <si>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</si>
  <si>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</si>
  <si>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</si>
  <si>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</si>
  <si>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</si>
  <si>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</si>
  <si>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</si>
  <si>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</si>
  <si>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</si>
  <si>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</si>
  <si>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</si>
  <si>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</si>
  <si>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</si>
  <si>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</si>
  <si>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</si>
  <si>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</si>
  <si>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</si>
  <si>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</si>
  <si>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</si>
  <si>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</si>
  <si>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</si>
  <si>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</si>
  <si>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</si>
  <si>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</si>
  <si>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</si>
  <si>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</si>
  <si>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</si>
  <si>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</si>
  <si>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</si>
  <si>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</si>
  <si>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</si>
  <si>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</si>
  <si>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</si>
  <si>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</si>
  <si>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</si>
  <si>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</si>
  <si>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</si>
  <si>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</si>
  <si>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</si>
  <si>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</si>
  <si>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</si>
  <si>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</si>
  <si>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</si>
  <si>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</si>
  <si>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</si>
  <si>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</si>
  <si>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</si>
  <si>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</si>
  <si>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</si>
  <si>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</si>
  <si>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</si>
  <si>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</si>
  <si>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</si>
  <si>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</si>
  <si>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</si>
  <si>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</si>
  <si>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</si>
  <si>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</si>
  <si>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</si>
  <si>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</si>
  <si>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</si>
  <si>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</si>
  <si>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</si>
  <si>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</si>
  <si>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</si>
  <si>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</si>
  <si>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</si>
  <si>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</si>
  <si>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</si>
  <si>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</si>
  <si>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</si>
  <si>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</si>
  <si>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</si>
  <si>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</si>
  <si>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</si>
  <si>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</si>
  <si>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</si>
  <si>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</si>
  <si>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</si>
  <si>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</si>
  <si>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</si>
  <si>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</si>
  <si>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</si>
  <si>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</si>
  <si>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</si>
  <si>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</si>
  <si>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</si>
  <si>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</si>
  <si>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</si>
  <si>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</si>
  <si>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</si>
  <si>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</si>
  <si>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</si>
  <si>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</si>
  <si>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</si>
  <si>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</si>
  <si>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</si>
  <si>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</si>
  <si>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</si>
  <si>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</si>
  <si>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</si>
  <si>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</si>
  <si>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</si>
  <si>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</si>
  <si>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</si>
  <si>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</si>
  <si>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</si>
  <si>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</si>
  <si>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</si>
  <si>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</si>
  <si>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</si>
  <si>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</si>
  <si>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</si>
  <si>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</si>
  <si>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</si>
  <si>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</si>
  <si>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</si>
  <si>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</si>
  <si>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</si>
  <si>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</si>
  <si>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</si>
  <si>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</si>
  <si>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</si>
  <si>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</si>
  <si>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</si>
  <si>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</si>
  <si>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</si>
  <si>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</si>
  <si>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</si>
  <si>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</si>
  <si>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</si>
  <si>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</si>
  <si>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</si>
  <si>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</si>
  <si>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</si>
  <si>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</si>
  <si>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</si>
  <si>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</si>
  <si>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</si>
  <si>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</si>
  <si>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</si>
  <si>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</si>
  <si>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</si>
  <si>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</si>
  <si>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</si>
  <si>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</si>
  <si>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</si>
  <si>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</si>
  <si>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</si>
  <si>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</si>
  <si>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</si>
  <si>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</si>
  <si>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</si>
  <si>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</si>
  <si>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</si>
  <si>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</si>
  <si>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</si>
  <si>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</si>
  <si>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</si>
  <si>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</si>
  <si>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</si>
  <si>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</si>
  <si>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</si>
  <si>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</si>
  <si>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</si>
  <si>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</si>
  <si>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</si>
  <si>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</si>
  <si>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</si>
  <si>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</si>
  <si>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</si>
  <si>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</si>
  <si>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</si>
  <si>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</si>
  <si>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</si>
  <si>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</si>
  <si>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</si>
  <si>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</si>
  <si>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</si>
  <si>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</si>
  <si>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</si>
  <si>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</si>
  <si>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</si>
  <si>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</si>
  <si>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</si>
  <si>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</si>
  <si>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</si>
  <si>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</si>
  <si>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</si>
  <si>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</si>
  <si>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</si>
  <si>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</si>
  <si>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</si>
  <si>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</si>
  <si>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</si>
  <si>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</si>
  <si>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</si>
  <si>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</si>
  <si>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</si>
  <si>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</si>
  <si>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</si>
  <si>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</si>
  <si>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</si>
  <si>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</si>
  <si>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</si>
  <si>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</si>
  <si>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</si>
  <si>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</si>
  <si>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</si>
  <si>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</si>
  <si>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</si>
  <si>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</si>
  <si>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</si>
  <si>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</si>
  <si>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</si>
  <si>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</si>
  <si>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</si>
  <si>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</si>
  <si>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</si>
  <si>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</si>
  <si>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</si>
  <si>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</si>
  <si>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</si>
  <si>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</si>
  <si>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</si>
  <si>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</si>
  <si>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</si>
  <si>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</si>
  <si>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</si>
  <si>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</si>
  <si>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</si>
  <si>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</si>
  <si>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</si>
  <si>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</si>
  <si>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</si>
  <si>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</si>
  <si>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</si>
  <si>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</si>
  <si>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</si>
  <si>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</si>
  <si>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</si>
  <si>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</si>
  <si>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</si>
  <si>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</si>
  <si>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</si>
  <si>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</si>
  <si>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</si>
  <si>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</si>
  <si>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</si>
  <si>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</si>
  <si>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</si>
  <si>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</si>
  <si>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</si>
  <si>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</si>
  <si>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</si>
  <si>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</si>
  <si>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</si>
  <si>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</si>
  <si>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</si>
  <si>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</si>
  <si>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</si>
  <si>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</si>
  <si>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</si>
  <si>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</si>
  <si>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</si>
  <si>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</si>
  <si>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</si>
  <si>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</si>
  <si>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</si>
  <si>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</si>
  <si>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</si>
  <si>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</si>
  <si>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</si>
  <si>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</si>
  <si>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</si>
  <si>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</si>
  <si>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</si>
  <si>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</si>
  <si>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</si>
  <si>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</si>
  <si>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</si>
  <si>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</si>
  <si>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</si>
  <si>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</si>
  <si>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</si>
  <si>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</si>
  <si>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</si>
  <si>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</si>
  <si>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</si>
  <si>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</si>
  <si>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</si>
  <si>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</si>
  <si>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</si>
  <si>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</si>
  <si>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</si>
  <si>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</si>
  <si>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</si>
  <si>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</si>
  <si>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</si>
  <si>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</si>
  <si>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</si>
  <si>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</si>
  <si>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</si>
  <si>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</si>
  <si>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</si>
  <si>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</si>
  <si>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</si>
  <si>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</si>
  <si>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</si>
  <si>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</si>
  <si>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</si>
  <si>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</si>
  <si>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</si>
  <si>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</si>
  <si>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</si>
  <si>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</si>
  <si>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</si>
  <si>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</si>
  <si>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</si>
  <si>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</si>
  <si>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</si>
  <si>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</si>
  <si>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</si>
  <si>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</si>
  <si>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</si>
  <si>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</si>
  <si>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</si>
  <si>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</si>
  <si>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</si>
  <si>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</si>
  <si>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</si>
  <si>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</si>
  <si>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</si>
  <si>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</si>
  <si>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</si>
  <si>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</si>
  <si>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</si>
  <si>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</si>
  <si>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</si>
  <si>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</si>
  <si>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</si>
  <si>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</si>
  <si>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</si>
  <si>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</si>
  <si>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</si>
  <si>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</si>
  <si>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</si>
  <si>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</si>
  <si>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</si>
  <si>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</si>
  <si>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</si>
  <si>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</si>
  <si>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</si>
  <si>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</si>
  <si>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</si>
  <si>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</si>
  <si>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</si>
  <si>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</si>
  <si>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</si>
  <si>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</si>
  <si>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</si>
  <si>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</si>
  <si>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</si>
  <si>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</si>
  <si>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</si>
  <si>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</si>
  <si>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</si>
  <si>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</si>
  <si>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</si>
  <si>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</si>
  <si>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</si>
  <si>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</si>
  <si>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</si>
  <si>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</si>
  <si>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</si>
  <si>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</si>
  <si>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</si>
  <si>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</si>
  <si>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</si>
  <si>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</si>
  <si>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</si>
  <si>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</si>
  <si>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</si>
  <si>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</si>
  <si>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</si>
  <si>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</si>
  <si>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</si>
  <si>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</si>
  <si>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</si>
  <si>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</si>
  <si>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</si>
  <si>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</si>
  <si>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</si>
  <si>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</si>
  <si>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</si>
  <si>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</si>
  <si>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</si>
  <si>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</si>
  <si>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</si>
  <si>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</si>
  <si>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</si>
  <si>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</si>
  <si>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</si>
  <si>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</si>
  <si>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</si>
  <si>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</si>
  <si>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</si>
  <si>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</si>
  <si>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</si>
  <si>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</si>
  <si>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</si>
  <si>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</si>
  <si>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</si>
  <si>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</si>
  <si>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</si>
  <si>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</si>
  <si>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</si>
  <si>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</si>
  <si>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</si>
  <si>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</si>
  <si>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</si>
  <si>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</si>
  <si>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</si>
  <si>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</si>
  <si>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</si>
  <si>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</si>
  <si>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</si>
  <si>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</si>
  <si>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</si>
  <si>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</si>
  <si>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</si>
  <si>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</si>
  <si>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</si>
  <si>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</si>
  <si>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</si>
  <si>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</si>
  <si>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</si>
  <si>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</si>
  <si>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</si>
  <si>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</si>
  <si>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</si>
  <si>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</si>
  <si>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</si>
  <si>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</si>
  <si>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</si>
  <si>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</si>
  <si>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</si>
  <si>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</si>
  <si>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</si>
  <si>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</si>
  <si>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</si>
  <si>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</si>
  <si>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</si>
  <si>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</si>
  <si>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</si>
  <si>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</si>
  <si>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</si>
  <si>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</si>
  <si>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</si>
  <si>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</si>
  <si>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</si>
  <si>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</si>
  <si>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</si>
  <si>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</si>
  <si>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</si>
  <si>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</si>
  <si>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</si>
  <si>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</si>
  <si>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</si>
  <si>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</si>
  <si>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</si>
  <si>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</si>
  <si>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</si>
  <si>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</si>
  <si>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</si>
  <si>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</si>
  <si>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</si>
  <si>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</si>
  <si>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</si>
  <si>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</si>
  <si>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</si>
  <si>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</si>
  <si>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</si>
  <si>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</si>
  <si>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</si>
  <si>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</si>
  <si>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</si>
  <si>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</si>
  <si>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</si>
  <si>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</si>
  <si>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</si>
  <si>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</si>
  <si>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</si>
  <si>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</si>
  <si>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</si>
  <si>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</si>
  <si>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</si>
  <si>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</si>
  <si>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</si>
  <si>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</si>
  <si>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</si>
  <si>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</si>
  <si>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</si>
  <si>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</si>
  <si>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</si>
  <si>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</si>
  <si>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</si>
  <si>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</si>
  <si>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</si>
  <si>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</si>
  <si>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</si>
  <si>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</si>
  <si>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</si>
  <si>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</si>
  <si>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</si>
  <si>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</si>
  <si>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</si>
  <si>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</si>
  <si>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</si>
  <si>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</si>
  <si>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</si>
  <si>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</si>
  <si>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</si>
  <si>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</si>
  <si>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</si>
  <si>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</si>
  <si>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</si>
  <si>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</si>
  <si>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</si>
  <si>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</si>
  <si>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</si>
  <si>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</si>
  <si>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</si>
  <si>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</si>
  <si>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</si>
  <si>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</si>
  <si>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</si>
  <si>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</si>
  <si>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</si>
  <si>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</si>
  <si>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</si>
  <si>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</si>
  <si>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</si>
  <si>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</si>
  <si>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</si>
  <si>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</si>
  <si>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</si>
  <si>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</si>
  <si>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</si>
  <si>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</si>
  <si>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</si>
  <si>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</si>
  <si>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</si>
  <si>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</si>
  <si>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</si>
  <si>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</si>
  <si>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</si>
  <si>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</si>
  <si>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</si>
  <si>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</si>
  <si>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</si>
  <si>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</si>
  <si>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</si>
  <si>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</si>
  <si>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</si>
  <si>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</si>
  <si>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</si>
  <si>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</si>
  <si>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</si>
  <si>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</si>
  <si>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</si>
  <si>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</si>
  <si>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</si>
  <si>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</si>
  <si>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</si>
  <si>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</si>
  <si>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</si>
  <si>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</si>
  <si>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</si>
  <si>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</si>
  <si>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</si>
  <si>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</si>
  <si>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</si>
  <si>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</si>
  <si>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</si>
  <si>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</si>
  <si>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</si>
  <si>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</si>
  <si>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</si>
  <si>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</si>
  <si>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</si>
  <si>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</si>
  <si>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</si>
  <si>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</si>
  <si>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</si>
  <si>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</si>
  <si>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</si>
  <si>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</si>
  <si>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</si>
  <si>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</si>
  <si>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</si>
  <si>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</si>
  <si>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</si>
  <si>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</si>
  <si>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</si>
  <si>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</si>
  <si>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</si>
  <si>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</si>
  <si>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</si>
  <si>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</si>
  <si>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</si>
  <si>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</si>
  <si>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</si>
  <si>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</si>
  <si>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</si>
  <si>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</si>
  <si>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</si>
  <si>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</si>
  <si>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</si>
  <si>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</si>
  <si>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</si>
  <si>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</si>
  <si>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</si>
  <si>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</si>
  <si>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</si>
  <si>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</si>
  <si>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</si>
  <si>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</si>
  <si>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</si>
  <si>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</si>
  <si>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</si>
  <si>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</si>
  <si>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</si>
  <si>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</si>
  <si>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</si>
  <si>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</si>
  <si>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</si>
  <si>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</si>
  <si>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</si>
  <si>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</si>
  <si>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</si>
  <si>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</si>
  <si>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</si>
  <si>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</si>
  <si>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</si>
  <si>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</si>
  <si>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</si>
  <si>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</si>
  <si>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</si>
  <si>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</si>
  <si>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</si>
  <si>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</si>
  <si>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</si>
  <si>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</si>
  <si>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</si>
  <si>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</si>
  <si>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</si>
  <si>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</si>
  <si>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</si>
  <si>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</si>
  <si>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</si>
  <si>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</si>
  <si>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</si>
  <si>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</si>
  <si>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</si>
  <si>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</si>
  <si>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</si>
  <si>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</si>
  <si>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</si>
  <si>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</si>
  <si>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</si>
  <si>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</si>
  <si>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</si>
  <si>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</si>
  <si>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</si>
  <si>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</si>
  <si>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</si>
  <si>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</si>
  <si>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</si>
  <si>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</si>
  <si>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</si>
  <si>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</si>
  <si>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</si>
  <si>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</si>
  <si>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</si>
  <si>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</si>
  <si>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</si>
  <si>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</si>
  <si>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</si>
  <si>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</si>
  <si>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</si>
  <si>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</si>
  <si>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</si>
  <si>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</si>
  <si>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</si>
  <si>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</si>
  <si>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</si>
  <si>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</si>
  <si>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</si>
  <si>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</si>
  <si>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</si>
  <si>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</si>
  <si>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</si>
  <si>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</si>
  <si>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</si>
  <si>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</si>
  <si>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</si>
  <si>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</si>
  <si>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</si>
  <si>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</si>
  <si>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</si>
  <si>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</si>
  <si>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</si>
  <si>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</si>
  <si>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</si>
  <si>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</si>
  <si>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</si>
  <si>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</si>
  <si>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</si>
  <si>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</si>
  <si>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</si>
  <si>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</si>
  <si>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</si>
  <si>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</si>
  <si>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</si>
  <si>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</si>
  <si>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</si>
  <si>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</si>
  <si>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</si>
  <si>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</si>
  <si>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</si>
  <si>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</si>
  <si>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</si>
  <si>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</si>
  <si>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</si>
  <si>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</si>
  <si>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</si>
  <si>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</si>
  <si>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</si>
  <si>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</si>
  <si>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</si>
  <si>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</si>
  <si>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</si>
  <si>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</si>
  <si>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</si>
  <si>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</si>
  <si>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</si>
  <si>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</si>
  <si>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</si>
  <si>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</si>
  <si>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</si>
  <si>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</si>
  <si>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</si>
  <si>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</si>
  <si>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</si>
  <si>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</si>
  <si>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</si>
  <si>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</si>
  <si>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</si>
  <si>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</si>
  <si>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</si>
  <si>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</si>
  <si>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</si>
  <si>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</si>
  <si>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</si>
  <si>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</si>
  <si>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</si>
  <si>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</si>
  <si>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</si>
  <si>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</si>
  <si>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</si>
  <si>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</si>
  <si>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</si>
  <si>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</si>
  <si>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</si>
  <si>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</si>
  <si>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</si>
  <si>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</si>
  <si>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</si>
  <si>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</si>
  <si>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</si>
  <si>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</si>
  <si>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</si>
  <si>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</si>
  <si>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</si>
  <si>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</si>
  <si>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</si>
  <si>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</si>
  <si>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</si>
  <si>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</si>
  <si>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</si>
  <si>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</si>
  <si>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</si>
  <si>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</si>
  <si>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</si>
  <si>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</si>
  <si>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</si>
  <si>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</si>
  <si>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</si>
  <si>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</si>
  <si>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</si>
  <si>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</si>
  <si>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</si>
  <si>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</si>
  <si>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</si>
  <si>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</si>
  <si>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</si>
  <si>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</si>
  <si>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</si>
  <si>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</si>
  <si>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</si>
  <si>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</si>
  <si>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</si>
  <si>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</si>
  <si>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</si>
  <si>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</si>
  <si>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</si>
  <si>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</si>
  <si>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</si>
  <si>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</si>
  <si>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</si>
  <si>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</si>
  <si>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</si>
  <si>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</si>
  <si>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</si>
  <si>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</si>
  <si>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</si>
  <si>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</si>
  <si>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</si>
  <si>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</si>
  <si>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</si>
  <si>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</si>
  <si>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</si>
  <si>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</si>
  <si>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</si>
  <si>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</si>
  <si>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</si>
  <si>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</si>
  <si>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</si>
  <si>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</si>
  <si>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</si>
  <si>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</si>
  <si>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</si>
  <si>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</si>
  <si>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</si>
  <si>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</si>
  <si>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</si>
  <si>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</si>
  <si>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</si>
  <si>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</si>
  <si>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</si>
  <si>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</si>
  <si>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</si>
  <si>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</si>
  <si>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</si>
  <si>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</si>
  <si>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</si>
  <si>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</si>
  <si>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</si>
  <si>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</si>
  <si>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</si>
  <si>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</si>
  <si>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</si>
  <si>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</si>
  <si>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</si>
  <si>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</si>
  <si>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</si>
  <si>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</si>
  <si>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</si>
  <si>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</si>
  <si>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</si>
  <si>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</si>
  <si>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</si>
  <si>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</si>
  <si>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</si>
  <si>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</si>
  <si>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</si>
  <si>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</si>
  <si>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</si>
  <si>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</si>
  <si>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</si>
  <si>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</si>
  <si>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</si>
  <si>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</si>
  <si>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</si>
  <si>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</si>
  <si>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</si>
  <si>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</si>
  <si>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</si>
  <si>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</si>
  <si>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</si>
  <si>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</si>
  <si>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</si>
  <si>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</si>
  <si>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</si>
  <si>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</si>
  <si>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</si>
  <si>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</si>
  <si>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</si>
  <si>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</si>
  <si>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</si>
  <si>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</si>
  <si>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</si>
  <si>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</si>
  <si>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</si>
  <si>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</si>
  <si>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</si>
  <si>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</si>
  <si>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</si>
  <si>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</si>
  <si>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</si>
  <si>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</si>
  <si>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</si>
  <si>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</si>
  <si>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</si>
  <si>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</si>
  <si>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</si>
  <si>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</si>
  <si>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</si>
  <si>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</si>
  <si>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</si>
  <si>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</si>
  <si>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</si>
  <si>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</si>
  <si>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</si>
  <si>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</si>
  <si>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</si>
  <si>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</si>
  <si>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</si>
  <si>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</si>
  <si>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</si>
  <si>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</si>
  <si>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</si>
  <si>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</si>
  <si>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</si>
  <si>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</si>
  <si>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</si>
  <si>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</si>
  <si>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</si>
  <si>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</si>
  <si>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</si>
  <si>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</si>
  <si>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</si>
  <si>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</si>
  <si>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</si>
  <si>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</si>
  <si>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</si>
  <si>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</si>
  <si>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</si>
  <si>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</si>
  <si>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</si>
  <si>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</si>
  <si>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</si>
  <si>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</si>
  <si>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</si>
  <si>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</si>
  <si>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</si>
  <si>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</si>
  <si>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</si>
  <si>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</si>
  <si>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</si>
  <si>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</si>
  <si>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</si>
  <si>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</si>
  <si>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</si>
  <si>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</si>
  <si>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</si>
  <si>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</si>
  <si>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</si>
  <si>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</si>
  <si>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</si>
  <si>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</si>
  <si>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</si>
  <si>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</si>
  <si>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</si>
  <si>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</si>
  <si>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</si>
  <si>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</si>
  <si>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</si>
  <si>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</si>
  <si>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</si>
  <si>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</si>
  <si>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</si>
  <si>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</si>
  <si>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</si>
  <si>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</si>
  <si>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</si>
  <si>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</si>
  <si>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</si>
  <si>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</si>
  <si>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</si>
  <si>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</si>
  <si>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</si>
  <si>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</si>
  <si>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</si>
  <si>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</si>
  <si>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</si>
  <si>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</si>
  <si>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</si>
  <si>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</si>
  <si>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</si>
  <si>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</si>
  <si>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</si>
  <si>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</si>
  <si>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</si>
  <si>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</si>
  <si>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</si>
  <si>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</si>
  <si>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</si>
  <si>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</si>
  <si>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</si>
  <si>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</si>
  <si>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</si>
  <si>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</si>
  <si>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</si>
  <si>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</si>
  <si>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</si>
  <si>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</si>
  <si>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</si>
  <si>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</si>
  <si>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</si>
  <si>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</si>
  <si>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</si>
  <si>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</si>
  <si>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</si>
  <si>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</si>
  <si>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</si>
  <si>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</si>
  <si>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</si>
  <si>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</si>
  <si>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</si>
  <si>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</si>
  <si>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</si>
  <si>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</si>
  <si>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</si>
  <si>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</si>
  <si>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</si>
  <si>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</si>
  <si>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</si>
  <si>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</si>
  <si>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</si>
  <si>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</si>
  <si>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</si>
  <si>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</si>
  <si>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</si>
  <si>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</si>
  <si>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</si>
  <si>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</si>
  <si>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</si>
  <si>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</si>
  <si>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</si>
  <si>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</si>
  <si>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</si>
  <si>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</si>
  <si>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</si>
  <si>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</si>
  <si>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</si>
  <si>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</si>
  <si>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</si>
  <si>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</si>
  <si>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</si>
  <si>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</si>
  <si>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</si>
  <si>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</si>
  <si>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</si>
  <si>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</si>
  <si>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</si>
  <si>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</si>
  <si>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</si>
  <si>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</si>
  <si>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</si>
  <si>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</si>
  <si>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</si>
  <si>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</si>
  <si>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</si>
  <si>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</si>
  <si>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</si>
  <si>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</si>
  <si>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</si>
  <si>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</si>
  <si>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</si>
  <si>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</si>
  <si>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</si>
  <si>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</si>
  <si>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</si>
  <si>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</si>
  <si>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</si>
  <si>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</si>
  <si>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</si>
  <si>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</si>
  <si>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</si>
  <si>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</si>
  <si>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</si>
  <si>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</si>
  <si>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</si>
  <si>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</si>
  <si>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</si>
  <si>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</si>
  <si>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</si>
  <si>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</si>
  <si>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</si>
  <si>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</si>
  <si>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</si>
  <si>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</si>
  <si>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</si>
  <si>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</si>
  <si>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</si>
  <si>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</si>
  <si>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</si>
  <si>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</si>
  <si>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</si>
  <si>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</si>
  <si>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</si>
  <si>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</si>
  <si>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</si>
  <si>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</si>
  <si>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</si>
  <si>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</si>
  <si>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</si>
  <si>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</si>
  <si>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</si>
  <si>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</si>
  <si>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</si>
  <si>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</si>
  <si>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</si>
  <si>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</si>
  <si>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</si>
  <si>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</si>
  <si>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</si>
  <si>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</si>
  <si>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</si>
  <si>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</si>
  <si>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</si>
  <si>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</si>
  <si>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</si>
  <si>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</si>
  <si>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</si>
  <si>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</si>
  <si>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</si>
  <si>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</si>
  <si>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</si>
  <si>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</si>
  <si>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</si>
  <si>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</si>
  <si>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</si>
  <si>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</si>
  <si>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</si>
  <si>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</si>
  <si>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</si>
  <si>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</si>
  <si>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</si>
  <si>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</si>
  <si>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</si>
  <si>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</si>
  <si>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</si>
  <si>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</si>
  <si>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</si>
  <si>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</si>
  <si>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</si>
  <si>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</si>
  <si>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</si>
  <si>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</si>
  <si>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</si>
  <si>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</si>
  <si>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</si>
  <si>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</si>
  <si>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</si>
  <si>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</si>
  <si>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</si>
  <si>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</si>
  <si>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</si>
  <si>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</si>
  <si>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</si>
  <si>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</si>
  <si>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</si>
  <si>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</si>
  <si>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</si>
  <si>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</si>
  <si>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</si>
  <si>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</si>
  <si>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</si>
  <si>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</si>
  <si>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</si>
  <si>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</si>
  <si>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</si>
  <si>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</si>
  <si>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</si>
  <si>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</si>
  <si>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</si>
  <si>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</si>
  <si>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</si>
  <si>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</si>
  <si>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</si>
  <si>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</si>
  <si>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</si>
  <si>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</si>
  <si>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</si>
  <si>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</si>
  <si>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</si>
  <si>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</si>
  <si>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</si>
  <si>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</si>
  <si>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</si>
  <si>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</si>
  <si>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</si>
  <si>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</si>
  <si>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</si>
  <si>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</si>
  <si>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</si>
  <si>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</si>
  <si>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</si>
  <si>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</si>
  <si>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</si>
  <si>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</si>
  <si>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</si>
  <si>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</si>
  <si>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</si>
  <si>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</si>
  <si>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</si>
  <si>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</si>
  <si>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</si>
  <si>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</si>
  <si>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</si>
  <si>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</si>
  <si>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</si>
  <si>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</si>
  <si>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</si>
  <si>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</si>
  <si>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</si>
  <si>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</si>
  <si>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</si>
  <si>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</si>
  <si>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</si>
  <si>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</si>
  <si>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</si>
  <si>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</si>
  <si>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</si>
  <si>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</si>
  <si>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</si>
  <si>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</si>
  <si>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</si>
  <si>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</si>
  <si>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</si>
  <si>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</si>
  <si>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</si>
  <si>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</si>
  <si>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</si>
  <si>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</si>
  <si>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</si>
  <si>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</si>
  <si>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</si>
  <si>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</si>
  <si>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</si>
  <si>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</si>
  <si>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</si>
  <si>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</si>
  <si>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</si>
  <si>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</si>
  <si>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</si>
  <si>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</si>
  <si>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</si>
  <si>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</si>
  <si>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</si>
  <si>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</si>
  <si>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</si>
  <si>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</si>
  <si>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</si>
  <si>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</si>
  <si>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</si>
  <si>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</si>
  <si>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</si>
  <si>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</si>
  <si>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</si>
  <si>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</si>
  <si>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</si>
  <si>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</si>
  <si>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</si>
  <si>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</si>
  <si>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</si>
  <si>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</si>
  <si>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</si>
  <si>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</si>
  <si>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</si>
  <si>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</si>
  <si>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</si>
  <si>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</si>
  <si>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</si>
  <si>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</si>
  <si>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</si>
  <si>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</si>
  <si>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</si>
  <si>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</si>
  <si>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</si>
  <si>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</si>
  <si>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</si>
  <si>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</si>
  <si>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</si>
  <si>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</si>
  <si>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</si>
  <si>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</si>
  <si>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</si>
  <si>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</si>
  <si>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</si>
  <si>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</si>
  <si>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</si>
  <si>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</si>
  <si>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</si>
  <si>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</si>
  <si>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</si>
  <si>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</si>
  <si>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</si>
  <si>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</si>
  <si>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</si>
  <si>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</si>
  <si>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</si>
  <si>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</si>
  <si>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</si>
  <si>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</si>
  <si>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</si>
  <si>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</si>
  <si>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</si>
  <si>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</si>
  <si>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</si>
  <si>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</si>
  <si>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</si>
  <si>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</si>
  <si>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</si>
  <si>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</si>
  <si>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</si>
  <si>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</si>
  <si>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</si>
  <si>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</si>
  <si>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</si>
  <si>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</si>
  <si>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</si>
  <si>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</si>
  <si>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</si>
  <si>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</si>
  <si>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</si>
  <si>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</si>
  <si>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</si>
  <si>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</si>
  <si>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</si>
  <si>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</si>
  <si>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</si>
  <si>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</si>
  <si>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</si>
  <si>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</si>
  <si>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</si>
  <si>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</si>
  <si>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</si>
  <si>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</si>
  <si>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</si>
  <si>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</si>
  <si>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</si>
  <si>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</si>
  <si>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</si>
  <si>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</si>
  <si>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</si>
  <si>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</si>
  <si>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</si>
  <si>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</si>
  <si>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</si>
  <si>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</si>
  <si>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</si>
  <si>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</si>
  <si>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</si>
  <si>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</si>
  <si>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</si>
  <si>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</si>
  <si>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</si>
  <si>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</si>
  <si>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</si>
  <si>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</si>
  <si>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</si>
  <si>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</si>
  <si>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</si>
  <si>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</si>
  <si>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</si>
  <si>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</si>
  <si>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</si>
  <si>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</si>
  <si>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</si>
  <si>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</si>
  <si>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</si>
  <si>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</si>
  <si>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</si>
  <si>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</si>
  <si>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</si>
  <si>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</si>
  <si>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</si>
  <si>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</si>
  <si>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</si>
  <si>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</si>
  <si>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</si>
  <si>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</si>
  <si>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</si>
  <si>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</si>
  <si>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</si>
  <si>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</si>
  <si>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</si>
  <si>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</si>
  <si>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</si>
  <si>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</si>
  <si>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</si>
  <si>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</si>
  <si>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</si>
  <si>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</si>
  <si>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</si>
  <si>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</si>
  <si>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</si>
  <si>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</si>
  <si>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</si>
  <si>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</si>
  <si>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</si>
  <si>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</si>
  <si>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</si>
  <si>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</si>
  <si>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</si>
  <si>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</si>
  <si>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</si>
  <si>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</si>
  <si>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</si>
  <si>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</si>
  <si>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</si>
  <si>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</si>
  <si>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</si>
  <si>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</si>
  <si>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</si>
  <si>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</si>
  <si>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</si>
  <si>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</si>
  <si>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</si>
  <si>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</si>
  <si>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</si>
  <si>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</si>
  <si>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</si>
  <si>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</si>
  <si>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</si>
  <si>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</si>
  <si>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</si>
  <si>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</si>
  <si>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</si>
  <si>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</si>
  <si>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</si>
  <si>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</si>
  <si>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</si>
  <si>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</si>
  <si>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</si>
  <si>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</si>
  <si>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</si>
  <si>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</si>
  <si>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</si>
  <si>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</si>
  <si>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</si>
  <si>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</si>
  <si>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</si>
  <si>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</si>
  <si>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</si>
  <si>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</si>
  <si>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</si>
  <si>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</si>
  <si>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</si>
  <si>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</si>
  <si>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</si>
  <si>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</si>
  <si>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</si>
  <si>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</si>
  <si>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</si>
  <si>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</si>
  <si>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</si>
  <si>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</si>
  <si>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</si>
  <si>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</si>
  <si>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</si>
  <si>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</si>
  <si>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</si>
  <si>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</si>
  <si>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</si>
  <si>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</si>
  <si>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</si>
  <si>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</si>
  <si>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</si>
  <si>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</si>
  <si>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</si>
  <si>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</si>
  <si>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</si>
  <si>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</si>
  <si>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</si>
  <si>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</si>
  <si>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</si>
  <si>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</si>
  <si>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</si>
  <si>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</si>
  <si>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</si>
  <si>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</si>
  <si>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</si>
  <si>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</si>
  <si>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</si>
  <si>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</si>
  <si>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</si>
  <si>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</si>
  <si>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</si>
  <si>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</si>
  <si>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</si>
  <si>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</si>
  <si>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</si>
  <si>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</si>
  <si>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</si>
  <si>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</si>
  <si>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</si>
  <si>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</si>
  <si>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</si>
  <si>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</si>
  <si>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</si>
  <si>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</si>
  <si>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</si>
  <si>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</si>
  <si>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</si>
  <si>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</si>
  <si>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</si>
  <si>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</si>
  <si>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</si>
  <si>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</si>
  <si>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</si>
  <si>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</si>
  <si>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</si>
  <si>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</si>
  <si>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</si>
  <si>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</si>
  <si>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</si>
  <si>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</si>
  <si>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</si>
  <si>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</si>
  <si>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</si>
  <si>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</si>
  <si>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</si>
  <si>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</si>
  <si>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</si>
  <si>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</si>
  <si>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</si>
  <si>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</si>
  <si>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</si>
  <si>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</si>
  <si>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</si>
  <si>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</si>
  <si>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</si>
  <si>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</si>
  <si>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</si>
  <si>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</si>
  <si>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</si>
  <si>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</si>
  <si>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</si>
  <si>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</si>
  <si>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</si>
  <si>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</si>
  <si>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</si>
  <si>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</si>
  <si>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</si>
  <si>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</si>
  <si>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</si>
  <si>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</si>
  <si>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</si>
  <si>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</si>
  <si>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</si>
  <si>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</si>
  <si>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</si>
  <si>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</si>
  <si>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</si>
  <si>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</si>
  <si>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</si>
  <si>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</si>
  <si>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</si>
  <si>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</si>
  <si>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</si>
  <si>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</si>
  <si>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</si>
  <si>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</si>
  <si>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</si>
  <si>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</si>
  <si>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</si>
  <si>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</si>
  <si>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</si>
  <si>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</si>
  <si>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</si>
  <si>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</si>
  <si>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</si>
  <si>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</si>
  <si>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</si>
  <si>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</si>
  <si>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</si>
  <si>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</si>
  <si>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</si>
  <si>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</si>
  <si>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</si>
  <si>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</si>
  <si>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</si>
  <si>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</si>
  <si>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</si>
  <si>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</si>
  <si>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</si>
  <si>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</si>
  <si>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</si>
  <si>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</si>
  <si>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</si>
  <si>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</si>
  <si>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</si>
  <si>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</si>
  <si>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</si>
  <si>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</si>
  <si>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</si>
  <si>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</si>
  <si>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</si>
  <si>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</si>
  <si>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</si>
  <si>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</si>
  <si>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</si>
  <si>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</si>
  <si>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</si>
  <si>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</si>
  <si>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</si>
  <si>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</si>
  <si>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</si>
  <si>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</si>
  <si>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</si>
  <si>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</si>
  <si>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</si>
  <si>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</si>
  <si>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</si>
  <si>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</si>
  <si>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</si>
  <si>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</si>
  <si>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</si>
  <si>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</si>
  <si>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</si>
  <si>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</si>
  <si>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</si>
  <si>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</si>
  <si>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</si>
  <si>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</si>
  <si>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</si>
  <si>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</si>
  <si>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</si>
  <si>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</si>
  <si>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</si>
  <si>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</si>
  <si>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</si>
  <si>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</si>
  <si>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</si>
  <si>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</si>
  <si>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</si>
  <si>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</si>
  <si>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</si>
  <si>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</si>
  <si>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</si>
  <si>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</si>
  <si>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</si>
  <si>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</si>
  <si>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</si>
  <si>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</si>
  <si>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</si>
  <si>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</si>
  <si>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</si>
  <si>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</si>
  <si>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</si>
  <si>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</si>
  <si>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</si>
  <si>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</si>
  <si>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</si>
  <si>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</si>
  <si>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</si>
  <si>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</si>
  <si>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</si>
  <si>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</si>
  <si>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</si>
  <si>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</si>
  <si>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</si>
  <si>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</si>
  <si>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</si>
  <si>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</si>
  <si>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</si>
  <si>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</si>
  <si>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</si>
  <si>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</si>
  <si>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</si>
  <si>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</si>
  <si>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</si>
  <si>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</si>
  <si>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</si>
  <si>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</si>
  <si>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</si>
  <si>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</si>
  <si>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</si>
  <si>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</si>
  <si>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</si>
  <si>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</si>
  <si>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</si>
  <si>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</si>
  <si>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</si>
  <si>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</si>
  <si>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</si>
  <si>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</si>
  <si>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</si>
  <si>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</si>
  <si>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</si>
  <si>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</si>
  <si>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</si>
  <si>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</si>
  <si>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</si>
  <si>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</si>
  <si>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</si>
  <si>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</si>
  <si>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</si>
  <si>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</si>
  <si>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</si>
  <si>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</si>
  <si>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</si>
  <si>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</si>
  <si>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</si>
  <si>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</si>
  <si>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</si>
  <si>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</si>
  <si>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</si>
  <si>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</si>
  <si>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</si>
  <si>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</si>
  <si>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</si>
  <si>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</si>
  <si>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</si>
  <si>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</si>
  <si>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</si>
  <si>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</si>
  <si>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</si>
  <si>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</si>
  <si>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</si>
  <si>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</si>
  <si>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</si>
  <si>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</si>
  <si>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</si>
  <si>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</si>
  <si>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</si>
  <si>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</si>
  <si>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</si>
  <si>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</si>
  <si>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</si>
  <si>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</si>
  <si>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</si>
  <si>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</si>
  <si>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</si>
  <si>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</si>
  <si>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</si>
  <si>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</si>
  <si>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</si>
  <si>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</si>
  <si>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</si>
  <si>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</si>
  <si>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</si>
  <si>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</si>
  <si>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</si>
  <si>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</si>
  <si>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</si>
  <si>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</si>
  <si>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</si>
  <si>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</si>
  <si>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</si>
  <si>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</si>
  <si>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</si>
  <si>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</si>
  <si>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</si>
  <si>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</si>
  <si>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</si>
  <si>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</si>
  <si>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</si>
  <si>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</si>
  <si>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</si>
  <si>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</si>
  <si>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</si>
  <si>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</si>
  <si>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</si>
  <si>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</si>
  <si>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</si>
  <si>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</si>
  <si>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</si>
  <si>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</si>
  <si>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</si>
  <si>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</si>
  <si>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</si>
  <si>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</si>
  <si>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</si>
  <si>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</si>
  <si>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</si>
  <si>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</si>
  <si>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</si>
  <si>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</si>
  <si>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</si>
  <si>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</si>
  <si>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</si>
  <si>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</si>
  <si>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</si>
  <si>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</si>
  <si>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</si>
  <si>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</si>
  <si>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</si>
  <si>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</si>
  <si>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</si>
  <si>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</si>
  <si>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</si>
  <si>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</si>
  <si>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</si>
  <si>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</si>
  <si>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</si>
  <si>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</si>
  <si>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</si>
  <si>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</si>
  <si>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</si>
  <si>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</si>
  <si>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</si>
  <si>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</si>
  <si>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</si>
  <si>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</si>
  <si>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</si>
  <si>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</si>
  <si>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</si>
  <si>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</si>
  <si>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</si>
  <si>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</si>
  <si>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</si>
  <si>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</si>
  <si>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</si>
  <si>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</si>
  <si>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</si>
  <si>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</si>
  <si>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</si>
  <si>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</si>
  <si>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</si>
  <si>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</si>
  <si>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</si>
  <si>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</si>
  <si>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</si>
  <si>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</si>
  <si>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</si>
  <si>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</si>
  <si>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</si>
  <si>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</si>
  <si>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</si>
  <si>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</si>
  <si>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</si>
  <si>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</si>
  <si>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</si>
  <si>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</si>
  <si>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</si>
  <si>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</si>
  <si>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</si>
  <si>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</si>
  <si>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</si>
  <si>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</si>
  <si>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</si>
  <si>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</si>
  <si>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</si>
  <si>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</si>
  <si>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</si>
  <si>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</si>
  <si>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</si>
  <si>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</si>
  <si>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</si>
  <si>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</si>
  <si>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</si>
  <si>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</si>
  <si>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</si>
  <si>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</si>
  <si>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</si>
  <si>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</si>
  <si>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</si>
  <si>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</si>
  <si>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</si>
  <si>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</si>
  <si>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</si>
  <si>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</si>
  <si>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</si>
  <si>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</si>
  <si>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</si>
  <si>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</si>
  <si>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</si>
  <si>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</si>
  <si>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</si>
  <si>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</si>
  <si>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</si>
  <si>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</si>
  <si>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</si>
  <si>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</si>
  <si>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</si>
  <si>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</si>
  <si>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</si>
  <si>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</si>
  <si>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</si>
  <si>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</si>
  <si>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</si>
  <si>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</si>
  <si>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</si>
  <si>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</si>
  <si>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</si>
  <si>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</si>
  <si>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</si>
  <si>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</si>
  <si>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</si>
  <si>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</si>
  <si>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</si>
  <si>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</si>
  <si>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</si>
  <si>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</si>
  <si>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</si>
  <si>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</si>
  <si>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</si>
  <si>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</si>
  <si>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</si>
  <si>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</si>
  <si>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</si>
  <si>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</si>
  <si>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</si>
  <si>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</si>
  <si>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</si>
  <si>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</si>
  <si>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</si>
  <si>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</si>
  <si>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</si>
  <si>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</si>
  <si>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</si>
  <si>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</si>
  <si>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</si>
  <si>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</si>
  <si>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</si>
  <si>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</si>
  <si>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</si>
  <si>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</si>
  <si>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</si>
  <si>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</si>
  <si>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</si>
  <si>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</si>
  <si>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</si>
  <si>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</si>
  <si>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</si>
  <si>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</si>
  <si>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</si>
  <si>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</si>
  <si>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</si>
  <si>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</si>
  <si>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</si>
  <si>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</si>
  <si>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</si>
  <si>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</si>
  <si>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</si>
  <si>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</si>
  <si>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</si>
  <si>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</si>
  <si>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</si>
  <si>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</si>
  <si>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</si>
  <si>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</si>
  <si>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</si>
  <si>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</si>
  <si>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</si>
  <si>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</si>
  <si>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</si>
  <si>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</si>
  <si>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</si>
  <si>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</si>
  <si>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</si>
  <si>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</si>
  <si>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</si>
  <si>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</si>
  <si>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</si>
  <si>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</si>
  <si>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</si>
  <si>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</si>
  <si>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</si>
  <si>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</si>
  <si>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</si>
  <si>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</si>
  <si>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</si>
  <si>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</si>
  <si>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</si>
  <si>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</si>
  <si>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</si>
  <si>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</si>
  <si>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</si>
  <si>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</si>
  <si>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</si>
  <si>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</si>
  <si>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</si>
  <si>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</si>
  <si>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</si>
  <si>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</si>
  <si>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</si>
  <si>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</si>
  <si>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</si>
  <si>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</si>
  <si>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</si>
  <si>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</si>
  <si>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</si>
  <si>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</si>
  <si>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</si>
  <si>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</si>
  <si>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</si>
  <si>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</si>
  <si>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</si>
  <si>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</si>
  <si>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</si>
  <si>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</si>
  <si>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</si>
  <si>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</si>
  <si>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</si>
  <si>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</si>
  <si>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</si>
  <si>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</si>
  <si>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</si>
  <si>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</si>
  <si>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</si>
  <si>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</si>
  <si>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</si>
  <si>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</si>
  <si>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</si>
  <si>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</si>
  <si>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</si>
  <si>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</si>
  <si>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</si>
  <si>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</si>
  <si>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</si>
  <si>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</si>
  <si>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</si>
  <si>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</si>
  <si>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</si>
  <si>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</si>
  <si>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</si>
  <si>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</si>
  <si>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</si>
  <si>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</si>
  <si>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</si>
  <si>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</si>
  <si>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</si>
  <si>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</si>
  <si>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</si>
  <si>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</si>
  <si>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</si>
  <si>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</si>
  <si>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</si>
  <si>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</si>
  <si>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</si>
  <si>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</si>
  <si>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</si>
  <si>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</si>
  <si>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</si>
  <si>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</si>
  <si>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</si>
  <si>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</si>
  <si>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</si>
  <si>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</si>
  <si>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</si>
  <si>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</si>
  <si>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</si>
  <si>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</si>
  <si>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</si>
  <si>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</si>
  <si>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</si>
  <si>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</si>
  <si>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</si>
  <si>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</si>
  <si>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</si>
  <si>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</si>
  <si>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</si>
  <si>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</si>
  <si>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</si>
  <si>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</si>
  <si>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</si>
  <si>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</si>
  <si>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</si>
  <si>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</si>
  <si>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</si>
  <si>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</si>
  <si>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</si>
  <si>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</si>
  <si>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</si>
  <si>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</si>
  <si>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</si>
  <si>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</si>
  <si>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</si>
  <si>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</si>
  <si>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</si>
  <si>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</si>
  <si>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</si>
  <si>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</si>
  <si>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</si>
  <si>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</si>
  <si>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</si>
  <si>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</si>
  <si>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</si>
  <si>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</si>
  <si>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</si>
  <si>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</si>
  <si>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</si>
  <si>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</si>
  <si>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</si>
  <si>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</si>
  <si>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</si>
  <si>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</si>
  <si>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</si>
  <si>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</si>
  <si>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</si>
  <si>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</si>
  <si>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</si>
  <si>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</si>
  <si>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</si>
  <si>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</si>
  <si>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</si>
  <si>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</si>
  <si>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</si>
  <si>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</si>
  <si>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</si>
  <si>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</si>
  <si>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</si>
  <si>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</si>
  <si>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</si>
  <si>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</si>
  <si>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</si>
  <si>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</si>
  <si>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</si>
  <si>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</si>
  <si>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</si>
  <si>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</si>
  <si>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</si>
  <si>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</si>
  <si>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</si>
  <si>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</si>
  <si>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</si>
  <si>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</si>
  <si>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</si>
  <si>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</si>
  <si>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</si>
  <si>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</si>
  <si>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</si>
  <si>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</si>
  <si>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</si>
  <si>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</si>
  <si>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</si>
  <si>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</si>
  <si>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</si>
  <si>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</si>
  <si>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</si>
  <si>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</si>
  <si>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</si>
  <si>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</si>
  <si>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</si>
  <si>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</si>
  <si>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</si>
  <si>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</si>
  <si>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</si>
  <si>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</si>
  <si>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</si>
  <si>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</si>
  <si>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</si>
  <si>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</si>
  <si>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</si>
  <si>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</si>
  <si>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</si>
  <si>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</si>
  <si>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</si>
  <si>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</si>
  <si>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</si>
  <si>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</si>
  <si>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</si>
  <si>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</si>
  <si>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</si>
  <si>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</si>
  <si>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</si>
  <si>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</si>
  <si>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</si>
  <si>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</si>
  <si>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</si>
  <si>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</si>
  <si>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</si>
  <si>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</si>
  <si>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</si>
  <si>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</si>
  <si>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</si>
  <si>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</si>
  <si>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</si>
  <si>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</si>
  <si>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</si>
  <si>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</si>
  <si>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</si>
  <si>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</si>
  <si>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</si>
  <si>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</si>
  <si>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</si>
  <si>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</si>
  <si>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</si>
  <si>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</si>
  <si>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</si>
  <si>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</si>
  <si>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</si>
  <si>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</si>
  <si>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</si>
  <si>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</si>
  <si>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</si>
  <si>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</si>
  <si>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</si>
  <si>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</si>
  <si>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</si>
  <si>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</si>
  <si>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</si>
  <si>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</si>
  <si>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</si>
  <si>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</si>
  <si>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</si>
  <si>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</si>
  <si>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</si>
  <si>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</si>
  <si>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</si>
  <si>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</si>
  <si>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</si>
  <si>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</si>
  <si>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</si>
  <si>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</si>
  <si>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</si>
  <si>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</si>
  <si>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</si>
  <si>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</si>
  <si>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</si>
  <si>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</si>
  <si>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</si>
  <si>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</si>
  <si>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</si>
  <si>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</si>
  <si>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</si>
  <si>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</si>
  <si>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</si>
  <si>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</si>
  <si>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</si>
  <si>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</si>
  <si>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</si>
  <si>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</si>
  <si>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</si>
  <si>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</si>
  <si>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</si>
  <si>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</si>
  <si>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</si>
  <si>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</si>
  <si>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</si>
  <si>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</si>
  <si>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</si>
  <si>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</si>
  <si>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</si>
  <si>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</si>
  <si>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</si>
  <si>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</si>
  <si>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</si>
  <si>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</si>
  <si>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</si>
  <si>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</si>
  <si>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</si>
  <si>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</si>
  <si>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</si>
  <si>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</si>
  <si>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</si>
  <si>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</si>
  <si>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</si>
  <si>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</si>
  <si>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</si>
  <si>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</si>
  <si>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</si>
  <si>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</si>
  <si>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</si>
  <si>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</si>
  <si>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</si>
  <si>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</si>
  <si>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</si>
  <si>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</si>
  <si>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</si>
  <si>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</si>
  <si>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</si>
  <si>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</si>
  <si>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</si>
  <si>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</si>
  <si>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</si>
  <si>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</si>
  <si>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</si>
  <si>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</si>
  <si>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</si>
  <si>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</si>
  <si>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</si>
  <si>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</si>
  <si>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</si>
  <si>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</si>
  <si>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</si>
  <si>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</si>
  <si>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</si>
  <si>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</si>
  <si>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</si>
  <si>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</si>
  <si>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</si>
  <si>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</si>
  <si>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</si>
  <si>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</si>
  <si>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</si>
  <si>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</si>
  <si>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</si>
  <si>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</si>
  <si>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</si>
  <si>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</si>
  <si>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</si>
  <si>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</si>
  <si>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</si>
  <si>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</si>
  <si>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</si>
  <si>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</si>
  <si>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</si>
  <si>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</si>
  <si>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</si>
  <si>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</si>
  <si>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</si>
  <si>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</si>
  <si>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</si>
  <si>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</si>
  <si>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</si>
  <si>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</si>
  <si>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</si>
  <si>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</si>
  <si>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</si>
  <si>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</si>
  <si>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</si>
  <si>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</si>
  <si>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</si>
  <si>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</si>
  <si>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</si>
  <si>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</si>
  <si>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</si>
  <si>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</si>
  <si>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</si>
  <si>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</si>
  <si>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</si>
  <si>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</si>
  <si>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</si>
  <si>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</si>
  <si>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</si>
  <si>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</si>
  <si>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</si>
  <si>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</si>
  <si>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</si>
  <si>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</si>
  <si>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</si>
  <si>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</si>
  <si>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</si>
  <si>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</si>
  <si>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</si>
  <si>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</si>
  <si>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</si>
  <si>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</si>
  <si>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</si>
  <si>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</si>
  <si>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</si>
  <si>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</si>
  <si>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</si>
  <si>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</si>
  <si>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</si>
  <si>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</si>
  <si>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</si>
  <si>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</si>
  <si>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</si>
  <si>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</si>
  <si>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</si>
  <si>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</si>
  <si>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</si>
  <si>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</si>
  <si>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</si>
  <si>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</si>
  <si>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</si>
  <si>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</si>
  <si>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</si>
  <si>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</si>
  <si>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</si>
  <si>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</si>
  <si>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</si>
  <si>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</si>
  <si>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</si>
  <si>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</si>
  <si>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</si>
  <si>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</si>
  <si>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</si>
  <si>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</si>
  <si>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</si>
  <si>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</si>
  <si>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</si>
  <si>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</si>
  <si>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</si>
  <si>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</si>
  <si>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</si>
  <si>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</si>
  <si>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</si>
  <si>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</si>
  <si>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</si>
  <si>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</si>
  <si>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</si>
  <si>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</si>
  <si>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</si>
  <si>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</si>
  <si>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</si>
  <si>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</si>
  <si>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</si>
  <si>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</si>
  <si>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</si>
  <si>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</si>
  <si>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</si>
  <si>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</si>
  <si>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</si>
  <si>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</si>
  <si>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</si>
  <si>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</si>
  <si>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</si>
  <si>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</si>
  <si>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</si>
  <si>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</si>
  <si>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</si>
  <si>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</si>
  <si>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</si>
  <si>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</si>
  <si>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</si>
  <si>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</si>
  <si>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</si>
  <si>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</si>
  <si>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</si>
  <si>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</si>
  <si>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</si>
  <si>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</si>
  <si>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</si>
  <si>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</si>
  <si>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</si>
  <si>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</si>
  <si>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</si>
  <si>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</si>
  <si>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</si>
  <si>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</si>
  <si>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</si>
  <si>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</si>
  <si>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</si>
  <si>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</si>
  <si>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</si>
  <si>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</si>
  <si>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</si>
  <si>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</si>
  <si>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</si>
  <si>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</si>
  <si>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</si>
  <si>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</si>
  <si>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</si>
  <si>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</si>
  <si>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</si>
  <si>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</si>
  <si>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</si>
  <si>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</si>
  <si>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</si>
  <si>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</si>
  <si>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</si>
  <si>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</si>
  <si>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</si>
  <si>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</si>
  <si>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</si>
  <si>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</si>
  <si>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</si>
  <si>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</si>
  <si>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</si>
  <si>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</si>
  <si>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</si>
  <si>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</si>
  <si>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</si>
  <si>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</si>
  <si>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</si>
  <si>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</si>
  <si>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</si>
  <si>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</si>
  <si>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</si>
  <si>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</si>
  <si>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</si>
  <si>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</si>
  <si>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</si>
  <si>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</si>
  <si>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</si>
  <si>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</si>
  <si>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</si>
  <si>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</si>
  <si>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</si>
  <si>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</si>
  <si>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</si>
  <si>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</si>
  <si>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</si>
  <si>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</si>
  <si>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</si>
  <si>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</si>
  <si>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</si>
  <si>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</si>
  <si>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</si>
  <si>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</si>
  <si>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</si>
  <si>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</si>
  <si>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</si>
  <si>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</si>
  <si>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</si>
  <si>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</si>
  <si>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</si>
  <si>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</si>
  <si>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</si>
  <si>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</si>
  <si>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</si>
  <si>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</si>
  <si>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</si>
  <si>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</si>
  <si>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</si>
  <si>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</si>
  <si>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</si>
  <si>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</si>
  <si>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</si>
  <si>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</si>
  <si>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</si>
  <si>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</si>
  <si>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</si>
  <si>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</si>
  <si>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</si>
  <si>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</si>
  <si>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</si>
  <si>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</si>
  <si>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</si>
  <si>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</si>
  <si>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</si>
  <si>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</si>
  <si>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</si>
  <si>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</si>
  <si>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</si>
  <si>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</si>
  <si>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</si>
  <si>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</si>
  <si>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</si>
  <si>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</si>
  <si>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</si>
  <si>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</si>
  <si>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</si>
  <si>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</si>
  <si>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</si>
  <si>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</si>
  <si>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</si>
  <si>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</si>
  <si>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</si>
  <si>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</si>
  <si>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</si>
  <si>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</si>
  <si>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</si>
  <si>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</si>
  <si>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</si>
  <si>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</si>
  <si>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</si>
  <si>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</si>
  <si>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</si>
  <si>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</si>
  <si>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</si>
  <si>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</si>
  <si>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</si>
  <si>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</si>
  <si>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</si>
  <si>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</si>
  <si>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</si>
  <si>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</si>
  <si>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</si>
  <si>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</si>
  <si>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</si>
  <si>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</si>
  <si>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</si>
  <si>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</si>
  <si>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</si>
  <si>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</si>
  <si>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</si>
  <si>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</si>
  <si>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</si>
  <si>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</si>
  <si>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</si>
  <si>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</si>
  <si>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</si>
  <si>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</si>
  <si>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</si>
  <si>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</si>
  <si>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</si>
  <si>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</si>
  <si>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</si>
  <si>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</si>
  <si>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</si>
  <si>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</si>
  <si>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</si>
  <si>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</si>
  <si>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</si>
  <si>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</si>
  <si>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</si>
  <si>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</si>
  <si>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</si>
  <si>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</si>
  <si>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</si>
  <si>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</si>
  <si>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</si>
  <si>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</si>
  <si>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</si>
  <si>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</si>
  <si>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</si>
  <si>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</si>
  <si>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</si>
  <si>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</si>
  <si>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</si>
  <si>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</si>
  <si>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</si>
  <si>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</si>
  <si>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</si>
  <si>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</si>
  <si>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</si>
  <si>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</si>
  <si>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</si>
  <si>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</si>
  <si>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</si>
  <si>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</si>
  <si>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</si>
  <si>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</si>
  <si>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</si>
  <si>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</si>
  <si>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</si>
  <si>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</si>
  <si>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</si>
  <si>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</si>
  <si>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</si>
  <si>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</si>
  <si>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</si>
  <si>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</si>
  <si>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</si>
  <si>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</si>
  <si>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</si>
  <si>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</si>
  <si>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</si>
  <si>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</si>
  <si>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</si>
  <si>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</si>
  <si>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</si>
  <si>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</si>
  <si>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</si>
  <si>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</si>
  <si>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</si>
  <si>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</si>
  <si>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</si>
  <si>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</si>
  <si>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</si>
  <si>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</si>
  <si>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</si>
  <si>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</si>
  <si>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</si>
  <si>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</si>
  <si>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</si>
  <si>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</si>
  <si>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</si>
  <si>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</si>
  <si>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</si>
  <si>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</si>
  <si>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</si>
  <si>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</si>
  <si>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</si>
  <si>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</si>
  <si>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</si>
  <si>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</si>
  <si>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</si>
  <si>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</si>
  <si>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</si>
  <si>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</si>
  <si>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</si>
  <si>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</si>
  <si>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</si>
  <si>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</si>
  <si>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</si>
  <si>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</si>
  <si>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</si>
  <si>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</si>
  <si>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</si>
  <si>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</si>
  <si>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</si>
  <si>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</si>
  <si>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</si>
  <si>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</si>
  <si>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</si>
  <si>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</si>
  <si>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</si>
  <si>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</si>
  <si>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</si>
  <si>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</si>
  <si>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</si>
  <si>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</si>
  <si>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</si>
  <si>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</si>
  <si>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</si>
  <si>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</si>
  <si>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</si>
  <si>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</si>
  <si>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</si>
  <si>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</si>
  <si>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</si>
  <si>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</si>
  <si>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</si>
  <si>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</si>
  <si>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</si>
  <si>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</si>
  <si>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</si>
  <si>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</si>
  <si>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</si>
  <si>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</si>
  <si>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</si>
  <si>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</si>
  <si>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</si>
  <si>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</si>
  <si>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</si>
  <si>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</si>
  <si>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</si>
  <si>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</si>
  <si>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</si>
  <si>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</si>
  <si>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</si>
  <si>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</si>
  <si>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</si>
  <si>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</si>
  <si>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</si>
  <si>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</si>
  <si>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</si>
  <si>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</si>
  <si>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</si>
  <si>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</si>
  <si>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</si>
  <si>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</si>
  <si>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</si>
  <si>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</si>
  <si>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</si>
  <si>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</si>
  <si>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</si>
  <si>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</si>
  <si>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</si>
  <si>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</si>
  <si>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</si>
  <si>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</si>
  <si>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</si>
  <si>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</si>
  <si>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</si>
  <si>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</si>
  <si>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</si>
  <si>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</si>
  <si>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</si>
  <si>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</si>
  <si>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</si>
  <si>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</si>
  <si>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</si>
  <si>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</si>
  <si>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</si>
  <si>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</si>
  <si>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</si>
  <si>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</si>
  <si>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</si>
  <si>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</si>
  <si>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</si>
  <si>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</si>
  <si>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</si>
  <si>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</si>
  <si>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</si>
  <si>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</si>
  <si>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</si>
  <si>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</si>
  <si>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</si>
  <si>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</si>
  <si>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</si>
  <si>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</si>
  <si>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</si>
  <si>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</si>
  <si>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</si>
  <si>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</si>
  <si>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</si>
  <si>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</si>
  <si>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</si>
  <si>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</si>
  <si>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</si>
  <si>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</si>
  <si>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</si>
  <si>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</si>
  <si>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</si>
  <si>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</si>
  <si>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</si>
  <si>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</si>
  <si>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</si>
  <si>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</si>
  <si>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</si>
  <si>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</si>
  <si>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</si>
  <si>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</si>
  <si>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</si>
  <si>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</si>
  <si>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</si>
  <si>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</si>
  <si>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</si>
  <si>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</si>
  <si>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</si>
  <si>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</si>
  <si>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</si>
  <si>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</si>
  <si>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</si>
  <si>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</si>
  <si>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</si>
  <si>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</si>
  <si>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</si>
  <si>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</si>
  <si>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</si>
  <si>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</si>
  <si>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</si>
  <si>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</si>
  <si>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</si>
  <si>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</si>
  <si>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</si>
  <si>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</si>
  <si>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</si>
  <si>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</si>
  <si>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</si>
  <si>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</si>
  <si>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</si>
  <si>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</si>
  <si>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</si>
  <si>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</si>
  <si>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</si>
  <si>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</si>
  <si>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</si>
  <si>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</si>
  <si>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</si>
  <si>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</si>
  <si>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</si>
  <si>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</si>
  <si>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</si>
  <si>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</si>
  <si>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</si>
  <si>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</si>
  <si>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</si>
  <si>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</si>
  <si>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</si>
  <si>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</si>
  <si>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</si>
  <si>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</si>
  <si>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</si>
  <si>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</si>
  <si>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</si>
  <si>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</si>
  <si>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</si>
  <si>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</si>
  <si>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</si>
  <si>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</si>
  <si>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</si>
  <si>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</si>
  <si>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</si>
  <si>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</si>
  <si>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</si>
  <si>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</si>
  <si>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</si>
  <si>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</si>
  <si>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</si>
  <si>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</si>
  <si>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</si>
  <si>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</si>
  <si>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</si>
  <si>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</si>
  <si>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</si>
  <si>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</si>
  <si>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</si>
  <si>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</si>
  <si>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</si>
  <si>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</si>
  <si>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</si>
  <si>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</si>
  <si>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</si>
  <si>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</si>
  <si>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</si>
  <si>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</si>
  <si>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</si>
  <si>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</si>
  <si>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</si>
  <si>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</si>
  <si>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</si>
  <si>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</si>
  <si>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</si>
  <si>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</si>
  <si>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</si>
  <si>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</si>
  <si>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</si>
  <si>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</si>
  <si>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</si>
  <si>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</si>
  <si>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</si>
  <si>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</si>
  <si>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</si>
  <si>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</si>
  <si>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</si>
  <si>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</si>
  <si>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</si>
  <si>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</si>
  <si>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</si>
  <si>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</si>
  <si>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</si>
  <si>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</si>
  <si>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</si>
  <si>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</si>
  <si>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</si>
  <si>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</si>
  <si>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</si>
  <si>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</si>
  <si>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</si>
  <si>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</si>
  <si>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</si>
  <si>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</si>
  <si>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</si>
  <si>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</si>
  <si>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</si>
  <si>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</si>
  <si>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</si>
  <si>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</si>
  <si>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</si>
  <si>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</si>
  <si>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</si>
  <si>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</si>
  <si>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</si>
  <si>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</si>
  <si>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</si>
  <si>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</si>
  <si>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</si>
  <si>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</si>
  <si>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</si>
  <si>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</si>
  <si>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</si>
  <si>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</si>
  <si>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</si>
  <si>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</si>
  <si>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</si>
  <si>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</si>
  <si>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</si>
  <si>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</si>
  <si>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</si>
  <si>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</si>
  <si>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</si>
  <si>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</si>
  <si>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</si>
  <si>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</si>
  <si>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</si>
  <si>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</si>
  <si>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</si>
  <si>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</si>
  <si>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</si>
  <si>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</si>
  <si>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</si>
  <si>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</si>
  <si>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</si>
  <si>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</si>
  <si>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</si>
  <si>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</si>
  <si>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</si>
  <si>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</si>
  <si>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</si>
  <si>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</si>
  <si>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</si>
  <si>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</si>
  <si>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</si>
  <si>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</si>
  <si>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</si>
  <si>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</si>
  <si>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</si>
  <si>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</si>
  <si>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</si>
  <si>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</si>
  <si>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</si>
  <si>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</si>
  <si>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</si>
  <si>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</si>
  <si>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</si>
  <si>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</si>
  <si>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</si>
  <si>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</si>
  <si>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</si>
  <si>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</si>
  <si>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</si>
  <si>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</si>
  <si>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</si>
  <si>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</si>
  <si>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</si>
  <si>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</si>
  <si>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</si>
  <si>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</si>
  <si>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</si>
  <si>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</si>
  <si>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</si>
  <si>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</si>
  <si>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</si>
  <si>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</si>
  <si>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</si>
  <si>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</si>
  <si>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</si>
  <si>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</si>
  <si>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</si>
  <si>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</si>
  <si>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</si>
  <si>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</si>
  <si>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</si>
  <si>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</si>
  <si>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</si>
  <si>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</si>
  <si>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</si>
  <si>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</si>
  <si>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</si>
  <si>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</si>
  <si>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</si>
  <si>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</si>
  <si>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</si>
  <si>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</si>
  <si>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</si>
  <si>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</si>
  <si>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</si>
  <si>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</si>
  <si>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</si>
  <si>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</si>
  <si>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</si>
  <si>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</si>
  <si>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</si>
  <si>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</si>
  <si>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</si>
  <si>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</si>
  <si>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</si>
  <si>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</si>
  <si>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</si>
  <si>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</si>
  <si>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</si>
  <si>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</si>
  <si>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</si>
  <si>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</si>
  <si>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</si>
  <si>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</si>
  <si>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</si>
  <si>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</si>
  <si>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</si>
  <si>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</si>
  <si>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</si>
  <si>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</si>
  <si>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</si>
  <si>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</si>
  <si>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</si>
  <si>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</si>
  <si>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</si>
  <si>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</si>
  <si>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</si>
  <si>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</si>
  <si>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</si>
  <si>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</si>
  <si>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</si>
  <si>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</si>
  <si>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</si>
  <si>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</si>
  <si>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</si>
  <si>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</si>
  <si>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</si>
  <si>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</si>
  <si>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</si>
  <si>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</si>
  <si>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</si>
  <si>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</si>
  <si>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</si>
  <si>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</si>
  <si>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</si>
  <si>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</si>
  <si>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</si>
  <si>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</si>
  <si>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</si>
  <si>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</si>
  <si>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</si>
  <si>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</si>
  <si>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</si>
  <si>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</si>
  <si>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</si>
  <si>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</si>
  <si>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</si>
  <si>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</si>
  <si>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</si>
  <si>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</si>
  <si>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</si>
  <si>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</si>
  <si>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</si>
  <si>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</si>
  <si>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</si>
  <si>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</si>
  <si>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</si>
  <si>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</si>
  <si>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</si>
  <si>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</si>
  <si>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</si>
  <si>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</si>
  <si>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</si>
  <si>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</si>
  <si>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</si>
  <si>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</si>
  <si>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</si>
  <si>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</si>
  <si>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</si>
  <si>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</si>
  <si>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</si>
  <si>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</si>
  <si>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</si>
  <si>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</si>
  <si>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</si>
  <si>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</si>
  <si>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</si>
  <si>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</si>
  <si>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</si>
  <si>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</si>
  <si>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</si>
  <si>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</si>
  <si>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</si>
  <si>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</si>
  <si>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</si>
  <si>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</si>
  <si>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</si>
  <si>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</si>
  <si>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</si>
  <si>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</si>
  <si>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</si>
  <si>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</si>
  <si>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</si>
  <si>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</si>
  <si>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</si>
  <si>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</si>
  <si>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</si>
  <si>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</si>
  <si>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</si>
  <si>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</si>
  <si>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</si>
  <si>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</si>
  <si>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</si>
  <si>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</si>
  <si>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</si>
  <si>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</si>
  <si>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</si>
  <si>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</si>
  <si>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</si>
  <si>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</si>
  <si>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</si>
  <si>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</si>
  <si>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</si>
  <si>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</si>
  <si>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</si>
  <si>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</si>
  <si>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</si>
  <si>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</si>
  <si>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</si>
  <si>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</si>
  <si>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</si>
  <si>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</si>
  <si>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</si>
  <si>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</si>
  <si>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</si>
  <si>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</si>
  <si>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</si>
  <si>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</si>
  <si>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</si>
  <si>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</si>
  <si>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</si>
  <si>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</si>
  <si>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</si>
  <si>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</si>
  <si>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</si>
  <si>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</si>
  <si>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</si>
  <si>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</si>
  <si>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</si>
  <si>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</si>
  <si>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</si>
  <si>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</si>
  <si>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</si>
  <si>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</si>
  <si>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</si>
  <si>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</si>
  <si>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</si>
  <si>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</si>
  <si>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</si>
  <si>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</si>
  <si>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</si>
  <si>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</si>
  <si>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</si>
  <si>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</si>
  <si>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</si>
  <si>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</si>
  <si>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</si>
  <si>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</si>
  <si>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</si>
  <si>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</si>
  <si>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</si>
  <si>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</si>
  <si>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</si>
  <si>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</si>
  <si>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</si>
  <si>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</si>
  <si>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</si>
  <si>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</si>
  <si>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</si>
  <si>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</si>
  <si>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</si>
  <si>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</si>
  <si>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</si>
  <si>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</si>
  <si>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</si>
  <si>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</si>
  <si>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</si>
  <si>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</si>
  <si>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</si>
  <si>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</si>
  <si>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</si>
  <si>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</si>
  <si>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</si>
  <si>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</si>
  <si>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</si>
  <si>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</si>
  <si>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</si>
  <si>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</si>
  <si>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</si>
  <si>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</si>
  <si>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</si>
  <si>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</si>
  <si>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</si>
  <si>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</si>
  <si>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</si>
  <si>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</si>
  <si>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</si>
  <si>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</si>
  <si>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</si>
  <si>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</si>
  <si>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</si>
  <si>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</si>
  <si>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</si>
  <si>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</si>
  <si>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</si>
  <si>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</si>
  <si>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</si>
  <si>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</si>
  <si>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</si>
  <si>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</si>
  <si>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</si>
  <si>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</si>
  <si>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</si>
  <si>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</si>
  <si>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</si>
  <si>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</si>
  <si>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</si>
  <si>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</si>
  <si>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</si>
  <si>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</si>
  <si>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</si>
  <si>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</si>
  <si>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</si>
  <si>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</si>
  <si>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</si>
  <si>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</si>
  <si>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</si>
  <si>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</si>
  <si>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</si>
  <si>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</si>
  <si>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</si>
  <si>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</si>
  <si>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</si>
  <si>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</si>
  <si>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</si>
  <si>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</si>
  <si>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</si>
  <si>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</si>
  <si>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</si>
  <si>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</si>
  <si>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</si>
  <si>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</si>
  <si>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</si>
  <si>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</si>
  <si>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</si>
  <si>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</si>
  <si>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</si>
  <si>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</si>
  <si>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</si>
  <si>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</si>
  <si>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</si>
  <si>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</si>
  <si>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</si>
  <si>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</si>
  <si>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</si>
  <si>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</si>
  <si>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</si>
  <si>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</si>
  <si>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</si>
  <si>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</si>
  <si>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</si>
  <si>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</si>
  <si>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</si>
  <si>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</si>
  <si>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</si>
  <si>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</si>
  <si>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</si>
  <si>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</si>
  <si>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</si>
  <si>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</si>
  <si>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</si>
  <si>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</si>
  <si>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</si>
  <si>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</si>
  <si>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</si>
  <si>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</si>
  <si>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</si>
  <si>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</si>
  <si>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</si>
  <si>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</si>
  <si>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</si>
  <si>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</si>
  <si>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</si>
  <si>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</si>
  <si>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</si>
  <si>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</si>
  <si>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</si>
  <si>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</si>
  <si>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</si>
  <si>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</si>
  <si>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</si>
  <si>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</si>
  <si>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</si>
  <si>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</si>
  <si>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</si>
  <si>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</si>
  <si>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</si>
  <si>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</si>
  <si>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</si>
  <si>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</si>
  <si>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</si>
  <si>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</si>
  <si>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</si>
  <si>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</si>
  <si>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</si>
  <si>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</si>
  <si>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</si>
  <si>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</si>
  <si>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</si>
  <si>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</si>
  <si>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</si>
  <si>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</si>
  <si>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</si>
  <si>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</si>
  <si>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</si>
  <si>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</si>
  <si>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</si>
  <si>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</si>
  <si>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</si>
  <si>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</si>
  <si>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</si>
  <si>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</si>
  <si>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</si>
  <si>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</si>
  <si>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</si>
  <si>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</si>
  <si>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</si>
  <si>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</si>
  <si>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</si>
  <si>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</si>
  <si>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</si>
  <si>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</si>
  <si>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</si>
  <si>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</si>
  <si>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</si>
  <si>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</si>
  <si>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</si>
  <si>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</si>
  <si>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</si>
  <si>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</si>
  <si>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</si>
  <si>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</si>
  <si>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</si>
  <si>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</si>
  <si>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</si>
  <si>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</si>
  <si>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</si>
  <si>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</si>
  <si>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</si>
  <si>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</si>
  <si>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</si>
  <si>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</si>
  <si>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</si>
  <si>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</si>
  <si>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</si>
  <si>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</si>
  <si>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</si>
  <si>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</si>
  <si>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</si>
  <si>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</si>
  <si>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</si>
  <si>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</si>
  <si>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</si>
  <si>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</si>
  <si>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</si>
  <si>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</si>
  <si>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</si>
  <si>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</si>
  <si>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</si>
  <si>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</si>
  <si>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</si>
  <si>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</si>
  <si>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</si>
  <si>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</si>
  <si>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</si>
  <si>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</si>
  <si>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</si>
  <si>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</si>
  <si>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</si>
  <si>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</si>
  <si>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</si>
  <si>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</si>
  <si>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</si>
  <si>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</si>
  <si>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</si>
  <si>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</si>
  <si>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</si>
  <si>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</si>
  <si>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</si>
  <si>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</si>
  <si>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</si>
  <si>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</si>
  <si>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</si>
  <si>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</si>
  <si>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</si>
  <si>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</si>
  <si>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</si>
  <si>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</si>
  <si>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</si>
  <si>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</si>
  <si>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</si>
  <si>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</si>
  <si>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</si>
  <si>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</si>
  <si>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</si>
  <si>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</si>
  <si>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</si>
  <si>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</si>
  <si>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</si>
  <si>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</si>
  <si>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</si>
  <si>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</si>
  <si>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</si>
  <si>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</si>
  <si>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</si>
  <si>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</si>
  <si>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</si>
  <si>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</si>
  <si>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</si>
  <si>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</si>
  <si>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</si>
  <si>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</si>
  <si>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</si>
  <si>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</si>
  <si>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</si>
  <si>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</si>
  <si>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</si>
  <si>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</si>
  <si>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</si>
  <si>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</si>
  <si>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</si>
  <si>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</si>
  <si>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</si>
  <si>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</si>
  <si>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</si>
  <si>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</si>
  <si>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</si>
  <si>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</si>
  <si>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</si>
  <si>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</si>
  <si>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</si>
  <si>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</si>
  <si>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</si>
  <si>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</si>
  <si>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</si>
  <si>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</si>
  <si>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</si>
  <si>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</si>
  <si>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</si>
  <si>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</si>
  <si>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</si>
  <si>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</si>
  <si>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</si>
  <si>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</si>
  <si>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</si>
  <si>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</si>
  <si>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</si>
  <si>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</si>
  <si>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</si>
  <si>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</si>
  <si>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</si>
  <si>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</si>
  <si>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</si>
  <si>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</si>
  <si>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</si>
  <si>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</si>
  <si>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</si>
  <si>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</si>
  <si>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</si>
  <si>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</si>
  <si>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</si>
  <si>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</si>
  <si>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</si>
  <si>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</si>
  <si>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</si>
  <si>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</si>
  <si>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</si>
  <si>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</si>
  <si>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</si>
  <si>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</si>
  <si>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</si>
  <si>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</si>
  <si>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</si>
  <si>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</si>
  <si>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</si>
  <si>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</si>
  <si>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</si>
  <si>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</si>
  <si>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</si>
  <si>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</si>
  <si>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</si>
  <si>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</si>
  <si>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</si>
  <si>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</si>
  <si>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</si>
  <si>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</si>
  <si>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</si>
  <si>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</si>
  <si>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</si>
  <si>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</si>
  <si>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</si>
  <si>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</si>
  <si>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</si>
  <si>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</si>
  <si>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</si>
  <si>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</si>
  <si>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</si>
  <si>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</si>
  <si>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</si>
  <si>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</si>
  <si>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</si>
  <si>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</si>
  <si>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</si>
  <si>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</si>
  <si>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</si>
  <si>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</si>
  <si>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</si>
  <si>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</si>
  <si>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</si>
  <si>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</si>
  <si>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</si>
  <si>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</si>
  <si>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</si>
  <si>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</si>
  <si>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</si>
  <si>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</si>
  <si>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</si>
  <si>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</si>
  <si>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</si>
  <si>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</si>
  <si>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</si>
  <si>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</si>
  <si>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</si>
  <si>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</si>
  <si>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</si>
  <si>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</si>
  <si>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</si>
  <si>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</si>
  <si>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</si>
  <si>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</si>
  <si>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</si>
  <si>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</si>
  <si>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</si>
  <si>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</si>
  <si>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</si>
  <si>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</si>
  <si>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</si>
  <si>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</si>
  <si>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</si>
  <si>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</si>
  <si>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</si>
  <si>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</si>
  <si>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</si>
  <si>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</si>
  <si>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</si>
  <si>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</si>
  <si>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</si>
  <si>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</si>
  <si>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</si>
  <si>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</si>
  <si>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</si>
  <si>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</si>
  <si>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</si>
  <si>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</si>
  <si>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</si>
  <si>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</si>
  <si>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</si>
  <si>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</si>
  <si>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</si>
  <si>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</si>
  <si>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</si>
  <si>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</si>
  <si>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</si>
  <si>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</si>
  <si>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</si>
  <si>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</si>
  <si>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</si>
  <si>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</si>
  <si>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</si>
  <si>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</si>
  <si>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</si>
  <si>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</si>
  <si>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</si>
  <si>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</si>
  <si>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</si>
  <si>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</si>
  <si>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</si>
  <si>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</si>
  <si>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</si>
  <si>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</si>
  <si>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</si>
  <si>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</si>
  <si>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</si>
  <si>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</si>
  <si>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</si>
  <si>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</si>
  <si>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</si>
  <si>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</si>
  <si>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</si>
  <si>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</si>
  <si>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</si>
  <si>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</si>
  <si>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</si>
  <si>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</si>
  <si>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</si>
  <si>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</si>
  <si>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</si>
  <si>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</si>
  <si>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</si>
  <si>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</si>
  <si>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</si>
  <si>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</si>
  <si>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</si>
  <si>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</si>
  <si>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</si>
  <si>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</si>
  <si>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</si>
  <si>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</si>
  <si>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</si>
  <si>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</si>
  <si>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</si>
  <si>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</si>
  <si>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</si>
  <si>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</si>
  <si>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</si>
  <si>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</si>
  <si>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</si>
  <si>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</si>
  <si>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</si>
  <si>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</si>
  <si>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</si>
  <si>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</si>
  <si>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</si>
  <si>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</si>
  <si>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</si>
  <si>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</si>
  <si>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</si>
  <si>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</si>
  <si>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</si>
  <si>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</si>
  <si>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</si>
  <si>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</si>
  <si>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</si>
  <si>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</si>
  <si>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</si>
  <si>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</si>
  <si>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</si>
  <si>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</si>
  <si>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</si>
  <si>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</si>
  <si>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</si>
  <si>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</si>
  <si>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</si>
  <si>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</si>
  <si>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</si>
  <si>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</si>
  <si>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</si>
  <si>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</si>
  <si>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</si>
  <si>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</si>
  <si>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</si>
  <si>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</si>
  <si>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</si>
  <si>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</si>
  <si>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</si>
  <si>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</si>
  <si>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</si>
  <si>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</si>
  <si>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</si>
  <si>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</si>
  <si>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</si>
  <si>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</si>
  <si>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</si>
  <si>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</si>
  <si>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</si>
  <si>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</si>
  <si>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</si>
  <si>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</si>
  <si>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</si>
  <si>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</si>
  <si>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</si>
  <si>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</si>
  <si>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</si>
  <si>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</si>
  <si>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</si>
  <si>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</si>
  <si>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</si>
  <si>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</si>
  <si>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</si>
  <si>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</si>
  <si>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</si>
  <si>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</si>
  <si>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</si>
  <si>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</si>
  <si>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</si>
  <si>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</si>
  <si>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</si>
  <si>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</si>
  <si>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</si>
  <si>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</si>
  <si>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</si>
  <si>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</si>
  <si>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</si>
  <si>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</si>
  <si>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</si>
  <si>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</si>
  <si>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</si>
  <si>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</si>
  <si>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</si>
  <si>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</si>
  <si>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</si>
  <si>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</si>
  <si>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</si>
  <si>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</si>
  <si>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</si>
  <si>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</si>
  <si>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</si>
  <si>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</si>
  <si>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</si>
  <si>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</si>
  <si>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</si>
  <si>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</si>
  <si>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</si>
  <si>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</si>
  <si>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</si>
  <si>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</si>
  <si>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</si>
  <si>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</si>
  <si>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</si>
  <si>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</si>
  <si>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</si>
  <si>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</si>
  <si>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</si>
  <si>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</si>
  <si>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</si>
  <si>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</si>
  <si>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</si>
  <si>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</si>
  <si>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</si>
  <si>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</si>
  <si>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</si>
  <si>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</si>
  <si>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</si>
  <si>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</si>
  <si>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</si>
  <si>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</si>
  <si>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</si>
  <si>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</si>
  <si>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</si>
  <si>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</si>
  <si>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</si>
  <si>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</si>
  <si>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</si>
  <si>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</si>
  <si>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</si>
  <si>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</si>
  <si>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</si>
  <si>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</si>
  <si>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</si>
  <si>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</si>
  <si>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</si>
  <si>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</si>
  <si>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</si>
  <si>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</si>
  <si>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</si>
  <si>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</si>
  <si>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</si>
  <si>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</si>
  <si>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</si>
  <si>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</si>
  <si>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</si>
  <si>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</si>
  <si>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</si>
  <si>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</si>
  <si>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</si>
  <si>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</si>
  <si>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</si>
  <si>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</si>
  <si>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</si>
  <si>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</si>
  <si>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</si>
  <si>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</si>
  <si>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</si>
  <si>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</si>
  <si>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</si>
  <si>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</si>
  <si>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</si>
  <si>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</si>
  <si>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</si>
  <si>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</si>
  <si>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</si>
  <si>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</si>
  <si>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</si>
  <si>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</si>
  <si>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</si>
  <si>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</si>
  <si>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</si>
  <si>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</si>
  <si>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</si>
  <si>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</si>
  <si>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</si>
  <si>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</si>
  <si>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</si>
  <si>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</si>
  <si>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</si>
  <si>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</si>
  <si>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</si>
  <si>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</si>
  <si>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</si>
  <si>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</si>
  <si>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</si>
  <si>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</si>
  <si>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</si>
  <si>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</si>
  <si>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</si>
  <si>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</si>
  <si>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</si>
  <si>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</si>
  <si>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</si>
  <si>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</si>
  <si>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</si>
  <si>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</si>
  <si>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</si>
  <si>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</si>
  <si>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</si>
  <si>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</si>
  <si>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</si>
  <si>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</si>
  <si>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</si>
  <si>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</si>
  <si>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</si>
  <si>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</si>
  <si>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</si>
  <si>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</si>
  <si>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</si>
  <si>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</si>
  <si>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</si>
  <si>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</si>
  <si>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</si>
  <si>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</si>
  <si>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</si>
  <si>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</si>
  <si>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</si>
  <si>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</si>
  <si>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</si>
  <si>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</si>
  <si>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</si>
  <si>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</si>
  <si>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</si>
  <si>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</si>
  <si>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</si>
  <si>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</si>
  <si>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</si>
  <si>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</si>
  <si>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</si>
  <si>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</si>
  <si>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</si>
  <si>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</si>
  <si>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</si>
  <si>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</si>
  <si>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</si>
  <si>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</si>
  <si>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</si>
  <si>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</si>
  <si>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</si>
  <si>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</si>
  <si>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</si>
  <si>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</si>
  <si>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</si>
  <si>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</si>
  <si>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</si>
  <si>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</si>
  <si>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</si>
  <si>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</si>
  <si>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</si>
  <si>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</si>
  <si>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</si>
  <si>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</si>
  <si>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</si>
  <si>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</si>
  <si>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</si>
  <si>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</si>
  <si>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</si>
  <si>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</si>
  <si>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</si>
  <si>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</si>
  <si>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</si>
  <si>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</si>
  <si>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</si>
  <si>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</si>
  <si>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</si>
  <si>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</si>
  <si>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</si>
  <si>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</si>
  <si>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</si>
  <si>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</si>
  <si>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</si>
  <si>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</si>
  <si>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</si>
  <si>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</si>
  <si>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</si>
  <si>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</si>
  <si>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</si>
  <si>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</si>
  <si>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</si>
  <si>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</si>
  <si>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</si>
  <si>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</si>
  <si>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</si>
  <si>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</si>
  <si>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</si>
  <si>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</si>
  <si>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</si>
  <si>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</si>
  <si>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</si>
  <si>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</si>
  <si>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</si>
  <si>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</si>
  <si>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</si>
  <si>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</si>
  <si>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</si>
  <si>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</si>
  <si>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</si>
  <si>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</si>
  <si>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</si>
  <si>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</si>
  <si>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</si>
  <si>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</si>
  <si>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</si>
  <si>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</si>
  <si>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</si>
  <si>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</si>
  <si>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</si>
  <si>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</si>
  <si>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</si>
  <si>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</si>
  <si>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</si>
  <si>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</si>
  <si>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</si>
  <si>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</si>
  <si>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</si>
  <si>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</si>
  <si>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</si>
  <si>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</si>
  <si>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</si>
  <si>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</si>
  <si>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</si>
  <si>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</si>
  <si>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</si>
  <si>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</si>
  <si>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</si>
  <si>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</si>
  <si>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</si>
  <si>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</si>
  <si>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</si>
  <si>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</si>
  <si>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</si>
  <si>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</si>
  <si>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</si>
  <si>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</si>
  <si>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</si>
  <si>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</si>
  <si>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</si>
  <si>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</si>
  <si>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</si>
  <si>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</si>
  <si>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</si>
  <si>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</si>
  <si>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</si>
  <si>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</si>
  <si>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</si>
  <si>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</si>
  <si>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</si>
  <si>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</si>
  <si>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</si>
  <si>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</si>
  <si>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</si>
  <si>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</si>
  <si>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</si>
  <si>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</si>
  <si>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</si>
  <si>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</si>
  <si>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</si>
  <si>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</si>
  <si>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</si>
  <si>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</si>
  <si>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</si>
  <si>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</si>
  <si>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</si>
  <si>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</si>
  <si>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</si>
  <si>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</si>
  <si>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</si>
  <si>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</si>
  <si>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</si>
  <si>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</si>
  <si>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</si>
  <si>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</si>
  <si>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</si>
  <si>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</si>
  <si>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</si>
  <si>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</si>
  <si>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</si>
  <si>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</si>
  <si>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</si>
  <si>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</si>
  <si>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</si>
  <si>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</si>
  <si>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</si>
  <si>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</si>
  <si>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</si>
  <si>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</si>
  <si>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</si>
  <si>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</si>
  <si>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</si>
  <si>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</si>
  <si>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</si>
  <si>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</si>
  <si>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</si>
  <si>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</si>
  <si>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</si>
  <si>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</si>
  <si>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</si>
  <si>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</si>
  <si>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</si>
  <si>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</si>
  <si>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</si>
  <si>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</si>
  <si>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</si>
  <si>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</si>
  <si>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</si>
  <si>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</si>
  <si>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</si>
  <si>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</si>
  <si>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</si>
  <si>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</si>
  <si>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</si>
  <si>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</si>
  <si>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</si>
  <si>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</si>
  <si>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</si>
  <si>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</si>
  <si>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</si>
  <si>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</si>
  <si>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</si>
  <si>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</si>
  <si>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</si>
  <si>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</si>
  <si>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</si>
  <si>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</si>
  <si>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</si>
  <si>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</si>
  <si>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</si>
  <si>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</si>
  <si>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</si>
  <si>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</si>
  <si>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</si>
  <si>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</si>
  <si>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</si>
  <si>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</si>
  <si>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</si>
  <si>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</si>
  <si>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</si>
  <si>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</si>
  <si>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</si>
  <si>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</si>
  <si>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</si>
  <si>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</si>
  <si>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</si>
  <si>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</si>
  <si>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</si>
  <si>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</si>
  <si>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</si>
  <si>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</si>
  <si>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</si>
  <si>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</si>
  <si>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</si>
  <si>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</si>
  <si>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</si>
  <si>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</si>
  <si>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</si>
  <si>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</si>
  <si>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</si>
  <si>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</si>
  <si>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</si>
  <si>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</si>
  <si>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</si>
  <si>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</si>
  <si>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</si>
  <si>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</si>
  <si>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</si>
  <si>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</si>
  <si>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</si>
  <si>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</si>
  <si>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</si>
  <si>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</si>
  <si>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</si>
  <si>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</si>
  <si>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</si>
  <si>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</si>
  <si>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</si>
  <si>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</si>
  <si>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</si>
  <si>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</si>
  <si>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</si>
  <si>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</si>
  <si>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</si>
  <si>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</si>
  <si>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</si>
  <si>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</si>
  <si>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</si>
  <si>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</si>
  <si>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</si>
  <si>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</si>
  <si>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</si>
  <si>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</si>
  <si>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</si>
  <si>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</si>
  <si>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</si>
  <si>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</si>
  <si>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</si>
  <si>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</si>
  <si>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</si>
  <si>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</si>
  <si>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</si>
  <si>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</si>
  <si>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</si>
  <si>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</si>
  <si>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</si>
  <si>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</si>
  <si>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</si>
  <si>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</si>
  <si>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</si>
  <si>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</si>
  <si>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</si>
  <si>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</si>
  <si>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</si>
  <si>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</si>
  <si>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</si>
  <si>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</si>
  <si>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</si>
  <si>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</si>
  <si>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</si>
  <si>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</si>
  <si>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</si>
  <si>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</si>
  <si>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</si>
  <si>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</si>
  <si>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</si>
  <si>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</si>
  <si>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</si>
  <si>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</si>
  <si>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</si>
  <si>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</si>
  <si>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</si>
  <si>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</si>
  <si>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</si>
  <si>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</si>
  <si>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</si>
  <si>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</si>
  <si>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</si>
  <si>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</si>
  <si>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</si>
  <si>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</si>
  <si>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</si>
  <si>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</si>
  <si>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</si>
  <si>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</si>
  <si>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</si>
  <si>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</si>
  <si>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</si>
  <si>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</si>
  <si>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</si>
  <si>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</si>
  <si>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</si>
  <si>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</si>
  <si>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</si>
  <si>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</si>
  <si>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</si>
  <si>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</si>
  <si>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</si>
  <si>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</si>
  <si>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</si>
  <si>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</si>
  <si>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</si>
  <si>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</si>
  <si>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</si>
  <si>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</si>
  <si>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</si>
  <si>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</si>
  <si>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</si>
  <si>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</si>
  <si>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</si>
  <si>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</si>
  <si>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</si>
  <si>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</si>
  <si>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</si>
  <si>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</si>
  <si>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</si>
  <si>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</si>
  <si>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</si>
  <si>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</si>
  <si>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</si>
  <si>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</si>
  <si>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</si>
  <si>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</si>
  <si>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</si>
  <si>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</si>
  <si>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</si>
  <si>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</si>
  <si>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</si>
  <si>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</si>
  <si>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</si>
  <si>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</si>
  <si>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</si>
  <si>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</si>
  <si>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</si>
  <si>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</si>
  <si>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</si>
  <si>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</si>
  <si>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</si>
  <si>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</si>
  <si>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</si>
  <si>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</si>
  <si>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</si>
  <si>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</si>
  <si>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</si>
  <si>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</si>
  <si>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</si>
  <si>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</si>
  <si>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</si>
  <si>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</si>
  <si>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</si>
  <si>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</si>
  <si>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</si>
  <si>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</si>
  <si>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</si>
  <si>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</si>
  <si>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</si>
  <si>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</si>
  <si>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</si>
  <si>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</si>
  <si>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</si>
  <si>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</si>
  <si>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</si>
  <si>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</si>
  <si>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</si>
  <si>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</si>
  <si>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</si>
  <si>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</si>
  <si>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</si>
  <si>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</si>
  <si>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</si>
  <si>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</si>
  <si>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</si>
  <si>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</si>
  <si>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</si>
  <si>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</si>
  <si>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</si>
  <si>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</si>
  <si>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</si>
  <si>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</si>
  <si>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</si>
  <si>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</si>
  <si>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</si>
  <si>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</si>
  <si>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</si>
  <si>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</si>
  <si>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</si>
  <si>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</si>
  <si>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</si>
  <si>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</si>
  <si>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</si>
  <si>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</si>
  <si>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</si>
  <si>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</si>
  <si>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</si>
  <si>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</si>
  <si>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</si>
  <si>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</si>
  <si>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</si>
  <si>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</si>
  <si>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</si>
  <si>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</si>
  <si>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</si>
  <si>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</si>
  <si>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</si>
  <si>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</si>
  <si>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</si>
  <si>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</si>
  <si>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</si>
  <si>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</si>
  <si>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</si>
  <si>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</si>
  <si>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</si>
  <si>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</si>
  <si>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</si>
  <si>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</si>
  <si>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</si>
  <si>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</si>
  <si>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</si>
  <si>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</si>
  <si>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</si>
  <si>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</si>
  <si>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</si>
  <si>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</si>
  <si>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</si>
  <si>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</si>
  <si>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</si>
  <si>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</si>
  <si>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</si>
  <si>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</si>
  <si>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</si>
  <si>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</si>
  <si>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</si>
  <si>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</si>
  <si>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</si>
  <si>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</si>
  <si>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</si>
  <si>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</si>
  <si>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</si>
  <si>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</si>
  <si>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</si>
  <si>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</si>
  <si>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</si>
  <si>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</si>
  <si>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</si>
  <si>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</si>
  <si>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</si>
  <si>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</si>
  <si>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</si>
  <si>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</si>
  <si>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</si>
  <si>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</si>
  <si>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</si>
  <si>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</si>
  <si>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</si>
  <si>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</si>
  <si>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</si>
  <si>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</si>
  <si>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</si>
  <si>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</si>
  <si>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</si>
  <si>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</si>
  <si>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</si>
  <si>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</si>
  <si>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</si>
  <si>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</si>
  <si>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</si>
  <si>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</si>
  <si>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</si>
  <si>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</si>
  <si>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</si>
  <si>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</si>
  <si>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</si>
  <si>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</si>
  <si>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</si>
  <si>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</si>
  <si>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</si>
  <si>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</si>
  <si>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</si>
  <si>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</si>
  <si>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</si>
  <si>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</si>
  <si>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</si>
  <si>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</si>
  <si>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</si>
  <si>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</si>
  <si>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</si>
  <si>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</si>
  <si>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</si>
  <si>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</si>
  <si>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</si>
  <si>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</si>
  <si>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</si>
  <si>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</si>
  <si>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</si>
  <si>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</si>
  <si>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</si>
  <si>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</si>
  <si>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</si>
  <si>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</si>
  <si>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</si>
  <si>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</si>
  <si>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</si>
  <si>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</si>
  <si>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</si>
  <si>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</si>
  <si>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</si>
  <si>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</si>
  <si>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</si>
  <si>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</si>
  <si>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</si>
  <si>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</si>
  <si>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</si>
  <si>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</si>
  <si>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</si>
  <si>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</si>
  <si>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</si>
  <si>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</si>
  <si>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</si>
  <si>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</si>
  <si>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</si>
  <si>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</si>
  <si>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</si>
  <si>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</si>
  <si>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</si>
  <si>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</si>
  <si>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</si>
  <si>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</si>
  <si>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</si>
  <si>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</si>
  <si>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</si>
  <si>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</si>
  <si>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</si>
  <si>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</si>
  <si>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</si>
  <si>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</si>
  <si>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</si>
  <si>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</si>
  <si>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</si>
  <si>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</si>
  <si>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</si>
  <si>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</si>
  <si>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</si>
  <si>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</si>
  <si>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</si>
  <si>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</si>
  <si>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</si>
  <si>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</si>
  <si>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</si>
  <si>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</si>
  <si>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</si>
  <si>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</si>
  <si>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</si>
  <si>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</si>
  <si>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</si>
  <si>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</si>
  <si>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</si>
  <si>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</si>
  <si>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</si>
  <si>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</si>
  <si>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</si>
  <si>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</si>
  <si>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</si>
  <si>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</si>
  <si>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</si>
  <si>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</si>
  <si>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</si>
  <si>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</si>
  <si>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</si>
  <si>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</si>
  <si>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</si>
  <si>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</si>
  <si>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</si>
  <si>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</si>
  <si>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</si>
  <si>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</si>
  <si>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</si>
  <si>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</si>
  <si>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</si>
  <si>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</si>
  <si>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</si>
  <si>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</si>
  <si>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</si>
  <si>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</si>
  <si>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</si>
  <si>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</si>
  <si>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</si>
  <si>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</si>
  <si>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</si>
  <si>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</si>
  <si>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</si>
  <si>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</si>
  <si>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</si>
  <si>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</si>
  <si>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</si>
  <si>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</si>
  <si>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</si>
  <si>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</si>
  <si>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</si>
  <si>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</si>
  <si>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</si>
  <si>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</si>
  <si>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</si>
  <si>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</si>
  <si>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</si>
  <si>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</si>
  <si>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</si>
  <si>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</si>
  <si>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</si>
  <si>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</si>
  <si>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</si>
  <si>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</si>
  <si>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</si>
  <si>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</si>
  <si>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</si>
  <si>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</si>
  <si>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</si>
  <si>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</si>
  <si>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</si>
  <si>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</si>
  <si>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</si>
  <si>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</si>
  <si>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</si>
  <si>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</si>
  <si>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</si>
  <si>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</si>
  <si>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</si>
  <si>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</si>
  <si>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</si>
  <si>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</si>
  <si>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</si>
  <si>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</si>
  <si>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</si>
  <si>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</si>
  <si>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</si>
  <si>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</si>
  <si>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</si>
  <si>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</si>
  <si>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</si>
  <si>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</si>
  <si>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</si>
  <si>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</si>
  <si>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</si>
  <si>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</si>
  <si>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</si>
  <si>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</si>
  <si>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</si>
  <si>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</si>
  <si>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</si>
  <si>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</si>
  <si>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</si>
  <si>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</si>
  <si>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</si>
  <si>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</si>
  <si>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</si>
  <si>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</si>
  <si>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</si>
  <si>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</si>
  <si>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</si>
  <si>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</si>
  <si>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</si>
  <si>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</si>
  <si>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</si>
  <si>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</si>
  <si>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</si>
  <si>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</si>
  <si>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</si>
  <si>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</si>
  <si>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</si>
  <si>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</si>
  <si>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</si>
  <si>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</si>
  <si>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</si>
  <si>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</si>
  <si>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</si>
  <si>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</si>
  <si>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</si>
  <si>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</si>
  <si>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</si>
  <si>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</si>
  <si>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</si>
  <si>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</si>
  <si>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</si>
  <si>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</si>
  <si>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</si>
  <si>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</si>
  <si>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</si>
  <si>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</si>
  <si>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</si>
  <si>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</si>
  <si>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</si>
  <si>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</si>
  <si>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</si>
  <si>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</si>
  <si>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</si>
  <si>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</si>
  <si>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</si>
  <si>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</si>
  <si>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</si>
  <si>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</si>
  <si>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</si>
  <si>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</si>
  <si>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</si>
  <si>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</si>
  <si>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</si>
  <si>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</si>
  <si>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</si>
  <si>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</si>
  <si>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</si>
  <si>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</si>
  <si>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</si>
  <si>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</si>
  <si>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</si>
  <si>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</si>
  <si>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</si>
  <si>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</si>
  <si>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</si>
  <si>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</si>
  <si>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</si>
  <si>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</si>
  <si>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</si>
  <si>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</si>
  <si>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</si>
  <si>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</si>
  <si>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</si>
  <si>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</si>
  <si>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</si>
  <si>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</si>
  <si>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</si>
  <si>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</si>
  <si>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</si>
  <si>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</si>
  <si>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</si>
  <si>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</si>
  <si>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</si>
  <si>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</si>
  <si>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</si>
  <si>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</si>
  <si>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</si>
  <si>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</si>
  <si>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</si>
  <si>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</si>
  <si>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</si>
  <si>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</si>
  <si>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</si>
  <si>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</si>
  <si>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</si>
  <si>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</si>
  <si>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</si>
  <si>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</si>
  <si>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</si>
  <si>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</si>
  <si>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</si>
  <si>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</si>
  <si>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</si>
  <si>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</si>
  <si>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</si>
  <si>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</si>
  <si>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</si>
  <si>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</si>
  <si>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</si>
  <si>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</si>
  <si>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</si>
  <si>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</si>
  <si>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</si>
  <si>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</si>
  <si>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</si>
  <si>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</si>
  <si>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</si>
  <si>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</si>
  <si>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</si>
  <si>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</si>
  <si>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</si>
  <si>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</si>
  <si>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</si>
  <si>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</si>
  <si>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</si>
  <si>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</si>
  <si>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</si>
  <si>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</si>
  <si>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</si>
  <si>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</si>
  <si>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</si>
  <si>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</si>
  <si>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</si>
  <si>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</si>
  <si>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</si>
  <si>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</si>
  <si>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</si>
  <si>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</si>
  <si>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</si>
  <si>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</si>
  <si>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</si>
  <si>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</si>
  <si>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</si>
  <si>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</si>
  <si>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</si>
  <si>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</si>
  <si>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</si>
  <si>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</si>
  <si>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</si>
  <si>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</si>
  <si>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</si>
  <si>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</si>
  <si>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</si>
  <si>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</si>
  <si>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</si>
  <si>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</si>
  <si>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</si>
  <si>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</si>
  <si>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</si>
  <si>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</si>
  <si>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</si>
  <si>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</si>
  <si>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</si>
  <si>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</si>
  <si>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</si>
  <si>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</si>
  <si>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</si>
  <si>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</si>
  <si>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</si>
  <si>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</si>
  <si>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</si>
  <si>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</si>
  <si>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</si>
  <si>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</si>
  <si>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</si>
  <si>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</si>
  <si>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</si>
  <si>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</si>
  <si>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</si>
  <si>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</si>
  <si>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</si>
  <si>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</si>
  <si>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</si>
  <si>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</si>
  <si>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</si>
  <si>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</si>
  <si>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</si>
  <si>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</si>
  <si>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</si>
  <si>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</si>
  <si>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</si>
  <si>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</si>
  <si>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</si>
  <si>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</si>
  <si>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</si>
  <si>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</si>
  <si>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</si>
  <si>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</si>
  <si>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</si>
  <si>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</si>
  <si>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</si>
  <si>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</si>
  <si>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</si>
  <si>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</si>
  <si>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</si>
  <si>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</si>
  <si>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</si>
  <si>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</si>
  <si>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</si>
  <si>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</si>
  <si>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</si>
  <si>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</si>
  <si>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</si>
  <si>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</si>
  <si>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</si>
  <si>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</si>
  <si>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</si>
  <si>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</si>
  <si>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</si>
  <si>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</si>
  <si>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</si>
  <si>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</si>
  <si>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</si>
  <si>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</si>
  <si>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</si>
  <si>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</si>
  <si>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</si>
  <si>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</si>
  <si>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</si>
  <si>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</si>
  <si>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</si>
  <si>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</si>
  <si>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</si>
  <si>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</si>
  <si>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</si>
  <si>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</si>
  <si>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</si>
  <si>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</si>
  <si>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</si>
  <si>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</si>
  <si>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</si>
  <si>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</si>
  <si>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</si>
  <si>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</si>
  <si>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</si>
  <si>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</si>
  <si>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</si>
  <si>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</si>
  <si>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</si>
  <si>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</si>
  <si>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</si>
  <si>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</si>
  <si>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</si>
  <si>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</si>
  <si>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</si>
  <si>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</si>
  <si>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</si>
  <si>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</si>
  <si>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</si>
  <si>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</si>
  <si>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</si>
  <si>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</si>
  <si>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</si>
  <si>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</si>
  <si>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</si>
  <si>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</si>
  <si>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</si>
  <si>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</si>
  <si>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</si>
  <si>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</si>
  <si>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</si>
  <si>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</si>
  <si>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</si>
  <si>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</si>
  <si>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</si>
  <si>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</si>
  <si>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</si>
  <si>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</si>
  <si>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</si>
  <si>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</si>
  <si>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</si>
  <si>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</si>
  <si>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</si>
  <si>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</si>
  <si>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</si>
  <si>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</si>
  <si>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</si>
  <si>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</si>
  <si>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</si>
  <si>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</si>
  <si>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</si>
  <si>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</si>
  <si>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</si>
  <si>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</si>
  <si>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</si>
  <si>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</si>
  <si>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</si>
  <si>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</si>
  <si>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</si>
  <si>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</si>
  <si>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</si>
  <si>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</si>
  <si>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</si>
  <si>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</si>
  <si>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</si>
  <si>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</si>
  <si>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</si>
  <si>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</si>
  <si>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</si>
  <si>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</si>
  <si>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</si>
  <si>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</si>
  <si>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</si>
  <si>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</si>
  <si>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</si>
  <si>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</si>
  <si>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</si>
  <si>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</si>
  <si>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</si>
  <si>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</si>
  <si>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</si>
  <si>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</si>
  <si>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</si>
  <si>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</si>
  <si>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</si>
  <si>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</si>
  <si>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</si>
  <si>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</si>
  <si>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</si>
  <si>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</si>
  <si>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</si>
  <si>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</si>
  <si>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</si>
  <si>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</si>
  <si>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</si>
  <si>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</si>
  <si>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</si>
  <si>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</si>
  <si>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</si>
  <si>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</si>
  <si>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</si>
  <si>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</si>
  <si>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</si>
  <si>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</si>
  <si>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</si>
  <si>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</si>
  <si>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</si>
  <si>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</si>
  <si>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</si>
  <si>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</si>
  <si>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</si>
  <si>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</si>
  <si>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</si>
  <si>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</si>
  <si>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</si>
  <si>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</si>
  <si>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</si>
  <si>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</si>
  <si>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</si>
  <si>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</si>
  <si>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</si>
  <si>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</si>
  <si>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</si>
  <si>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</si>
  <si>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</si>
  <si>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</si>
  <si>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</si>
  <si>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</si>
  <si>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</si>
  <si>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</si>
  <si>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</si>
  <si>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</si>
  <si>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</si>
  <si>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</si>
  <si>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</si>
  <si>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</si>
  <si>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</si>
  <si>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</si>
  <si>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</si>
  <si>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</si>
  <si>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</si>
  <si>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</si>
  <si>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</si>
  <si>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</si>
  <si>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</si>
  <si>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</si>
  <si>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</si>
  <si>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</si>
  <si>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</si>
  <si>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</si>
  <si>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</si>
  <si>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</si>
  <si>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</si>
  <si>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</si>
  <si>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</si>
  <si>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</si>
  <si>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</si>
  <si>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</si>
  <si>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</si>
  <si>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</si>
  <si>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</si>
  <si>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</si>
  <si>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</si>
  <si>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</si>
  <si>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</si>
  <si>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</si>
  <si>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</si>
  <si>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</si>
  <si>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</si>
  <si>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</si>
  <si>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</si>
  <si>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</si>
  <si>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</si>
  <si>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</si>
  <si>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</si>
  <si>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</si>
  <si>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</si>
  <si>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</si>
  <si>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</si>
  <si>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</si>
  <si>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</si>
  <si>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</si>
  <si>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</si>
  <si>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</si>
  <si>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</si>
  <si>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</si>
  <si>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</si>
  <si>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</si>
  <si>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</si>
  <si>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</si>
  <si>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</si>
  <si>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</si>
  <si>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</si>
  <si>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</si>
  <si>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</si>
  <si>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</si>
  <si>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</si>
  <si>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</si>
  <si>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</si>
  <si>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</si>
  <si>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</si>
  <si>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</si>
  <si>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</si>
  <si>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</si>
  <si>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</si>
  <si>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</si>
  <si>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</si>
  <si>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</si>
  <si>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</si>
  <si>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</si>
  <si>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</si>
  <si>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</si>
  <si>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</si>
  <si>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</si>
  <si>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</si>
  <si>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</si>
  <si>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</si>
  <si>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</si>
  <si>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</si>
  <si>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</si>
  <si>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</si>
  <si>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</si>
  <si>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</si>
  <si>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</si>
  <si>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</si>
  <si>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</si>
  <si>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</si>
  <si>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</si>
  <si>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</si>
  <si>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</si>
  <si>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</si>
  <si>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</si>
  <si>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</si>
  <si>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</si>
  <si>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</si>
  <si>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</si>
  <si>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</si>
  <si>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</si>
  <si>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</si>
  <si>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</si>
  <si>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</si>
  <si>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</si>
  <si>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</si>
  <si>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</si>
  <si>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</si>
  <si>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</si>
  <si>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</si>
  <si>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</si>
  <si>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</si>
  <si>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</si>
  <si>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</si>
  <si>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</si>
  <si>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</si>
  <si>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</si>
  <si>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</si>
  <si>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</si>
  <si>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</si>
  <si>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</si>
  <si>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</si>
  <si>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</si>
  <si>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</si>
  <si>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</si>
  <si>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</si>
  <si>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</si>
  <si>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</si>
  <si>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</si>
  <si>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</si>
  <si>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</si>
  <si>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</si>
  <si>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</si>
  <si>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</si>
  <si>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</si>
  <si>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</si>
  <si>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</si>
  <si>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</si>
  <si>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</si>
  <si>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</si>
  <si>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</si>
  <si>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</si>
  <si>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</si>
  <si>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</si>
  <si>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</si>
  <si>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</si>
  <si>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</si>
  <si>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</si>
  <si>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</si>
  <si>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</si>
  <si>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</si>
  <si>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</si>
  <si>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</si>
  <si>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</si>
  <si>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</si>
  <si>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</si>
  <si>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</si>
  <si>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</si>
  <si>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</si>
  <si>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</si>
  <si>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</si>
  <si>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</si>
  <si>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</si>
  <si>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</si>
  <si>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</si>
  <si>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</si>
  <si>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</si>
  <si>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</si>
  <si>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</si>
  <si>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</si>
  <si>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</si>
  <si>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</si>
  <si>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</si>
  <si>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</si>
  <si>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</si>
  <si>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</si>
  <si>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</si>
  <si>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</si>
  <si>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</si>
  <si>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</si>
  <si>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</si>
  <si>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</si>
  <si>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</si>
  <si>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</si>
  <si>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</si>
  <si>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</si>
  <si>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</si>
  <si>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</si>
  <si>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</si>
  <si>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</si>
  <si>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</si>
  <si>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</si>
  <si>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</si>
  <si>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</si>
  <si>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</si>
  <si>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</si>
  <si>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</si>
  <si>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</si>
  <si>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</si>
  <si>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</si>
  <si>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</si>
  <si>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</si>
  <si>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</si>
  <si>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</si>
  <si>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</si>
  <si>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</si>
  <si>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</si>
  <si>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</si>
  <si>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</si>
  <si>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</si>
  <si>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</si>
  <si>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</si>
  <si>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</si>
  <si>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</si>
  <si>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</si>
  <si>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</si>
  <si>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</si>
  <si>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</si>
  <si>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</si>
  <si>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</si>
  <si>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</si>
  <si>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</si>
  <si>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</si>
  <si>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</si>
  <si>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</si>
  <si>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</si>
  <si>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</si>
  <si>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</si>
  <si>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</si>
  <si>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</si>
  <si>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</si>
  <si>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</si>
  <si>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</si>
  <si>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</si>
  <si>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</si>
  <si>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</si>
  <si>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</si>
  <si>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</si>
  <si>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</si>
  <si>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</si>
  <si>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</si>
  <si>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</si>
  <si>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</si>
  <si>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</si>
  <si>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</si>
  <si>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</si>
  <si>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</si>
  <si>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</si>
  <si>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</si>
  <si>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</si>
  <si>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</si>
  <si>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</si>
  <si>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</si>
  <si>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</si>
  <si>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</si>
  <si>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</si>
  <si>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</si>
  <si>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</si>
  <si>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</si>
  <si>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</si>
  <si>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</si>
  <si>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</si>
  <si>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</si>
  <si>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</si>
  <si>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</si>
  <si>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</si>
  <si>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</si>
  <si>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</si>
  <si>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</si>
  <si>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</si>
  <si>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</si>
  <si>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</si>
  <si>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</si>
  <si>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</si>
  <si>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</si>
  <si>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</si>
  <si>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</si>
  <si>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</si>
  <si>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</si>
  <si>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</si>
  <si>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</si>
  <si>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</si>
  <si>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</si>
  <si>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</si>
  <si>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</si>
  <si>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</si>
  <si>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</si>
  <si>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</si>
  <si>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</si>
  <si>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</si>
  <si>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</si>
  <si>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</si>
  <si>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</si>
  <si>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</si>
  <si>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</si>
  <si>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</si>
  <si>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</si>
  <si>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</si>
  <si>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</si>
  <si>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</si>
  <si>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</si>
  <si>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</si>
  <si>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</si>
  <si>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</si>
  <si>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</si>
  <si>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</si>
  <si>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</si>
  <si>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</si>
  <si>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</si>
  <si>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</si>
  <si>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</si>
  <si>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</si>
  <si>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</si>
  <si>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</si>
  <si>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</si>
  <si>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</si>
  <si>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</si>
  <si>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</si>
  <si>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</si>
  <si>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</si>
  <si>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</si>
  <si>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</si>
  <si>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</si>
  <si>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</si>
  <si>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</si>
  <si>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</si>
  <si>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</si>
  <si>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</si>
  <si>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</si>
  <si>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</si>
  <si>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</si>
  <si>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</si>
  <si>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</si>
  <si>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</si>
  <si>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</si>
  <si>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</si>
  <si>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</si>
  <si>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</si>
  <si>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</si>
  <si>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</si>
  <si>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</si>
  <si>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</si>
  <si>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</si>
  <si>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</si>
  <si>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</si>
  <si>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</si>
  <si>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</si>
  <si>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</si>
  <si>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</si>
  <si>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</si>
  <si>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</si>
  <si>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</si>
  <si>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</si>
  <si>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</si>
  <si>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</si>
  <si>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</si>
  <si>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</si>
  <si>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</si>
  <si>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</si>
  <si>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</si>
  <si>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</si>
  <si>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</si>
  <si>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</si>
  <si>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</si>
  <si>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</si>
  <si>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</si>
  <si>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</si>
  <si>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</si>
  <si>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</si>
  <si>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</si>
  <si>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</si>
  <si>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</si>
  <si>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</si>
  <si>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</si>
  <si>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</si>
  <si>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</si>
  <si>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</si>
  <si>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</si>
  <si>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</si>
  <si>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</si>
  <si>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</si>
  <si>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</si>
  <si>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</si>
  <si>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</si>
  <si>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</si>
  <si>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</si>
  <si>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</si>
  <si>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</si>
  <si>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</si>
  <si>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</si>
  <si>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</si>
  <si>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</si>
  <si>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</si>
  <si>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</si>
  <si>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</si>
  <si>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</si>
  <si>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</si>
  <si>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</si>
  <si>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</si>
  <si>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</si>
  <si>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</si>
  <si>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</si>
  <si>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</si>
  <si>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</si>
  <si>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</si>
  <si>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</si>
  <si>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</si>
  <si>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</si>
  <si>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</si>
  <si>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</si>
  <si>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</si>
  <si>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</si>
  <si>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</si>
  <si>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</si>
  <si>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</si>
  <si>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</si>
  <si>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</si>
  <si>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</si>
  <si>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</si>
  <si>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</si>
  <si>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</si>
  <si>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</si>
  <si>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</si>
  <si>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</si>
  <si>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</si>
  <si>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</si>
  <si>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</si>
  <si>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</si>
  <si>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</si>
  <si>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</si>
  <si>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</si>
  <si>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</si>
  <si>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</si>
  <si>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</si>
  <si>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</si>
  <si>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</si>
  <si>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</si>
  <si>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</si>
  <si>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</si>
  <si>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</si>
  <si>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</si>
  <si>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</si>
  <si>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</si>
  <si>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</si>
  <si>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</si>
  <si>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</si>
  <si>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</si>
  <si>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</si>
  <si>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</si>
  <si>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</si>
  <si>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</si>
  <si>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</si>
  <si>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</si>
  <si>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</si>
  <si>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</si>
  <si>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</si>
  <si>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</si>
  <si>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</si>
  <si>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</si>
  <si>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</si>
  <si>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</si>
  <si>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</si>
  <si>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</si>
  <si>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</si>
  <si>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</si>
  <si>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</si>
  <si>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</si>
  <si>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</si>
  <si>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</si>
  <si>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</si>
  <si>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</si>
  <si>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</si>
  <si>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</si>
  <si>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</si>
  <si>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</si>
  <si>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</si>
  <si>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</si>
  <si>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</si>
  <si>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</si>
  <si>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</si>
  <si>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</si>
  <si>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</si>
  <si>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</si>
  <si>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</si>
  <si>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</si>
  <si>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</si>
  <si>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</si>
  <si>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</si>
  <si>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</si>
  <si>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</si>
  <si>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</si>
  <si>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</si>
  <si>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</si>
  <si>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</si>
  <si>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</si>
  <si>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</si>
  <si>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</si>
  <si>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</si>
  <si>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</si>
  <si>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</si>
  <si>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</si>
  <si>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</si>
  <si>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</si>
  <si>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</si>
  <si>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</si>
  <si>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</si>
  <si>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</si>
  <si>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</si>
  <si>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</si>
  <si>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</si>
  <si>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</si>
  <si>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</si>
  <si>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</si>
  <si>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</si>
  <si>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</si>
  <si>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</si>
  <si>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</si>
  <si>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</si>
  <si>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</si>
  <si>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</si>
  <si>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</si>
  <si>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</si>
  <si>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</si>
  <si>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</si>
  <si>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</si>
  <si>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</si>
  <si>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</si>
  <si>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</si>
  <si>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</si>
  <si>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</si>
  <si>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</si>
  <si>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</si>
  <si>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</si>
  <si>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</si>
  <si>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</si>
  <si>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</si>
  <si>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</si>
  <si>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</si>
  <si>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</si>
  <si>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</si>
  <si>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</si>
  <si>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</si>
  <si>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</si>
  <si>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</si>
  <si>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</si>
  <si>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</si>
  <si>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</si>
  <si>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</si>
  <si>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</si>
  <si>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</si>
  <si>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</si>
  <si>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</si>
  <si>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</si>
  <si>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</si>
  <si>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</si>
  <si>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</si>
  <si>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</si>
  <si>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</si>
  <si>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</si>
  <si>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</si>
  <si>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</si>
  <si>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</si>
  <si>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</si>
  <si>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</si>
  <si>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</si>
  <si>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</si>
  <si>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</si>
  <si>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</si>
  <si>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</si>
  <si>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</si>
  <si>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</si>
  <si>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</si>
  <si>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</si>
  <si>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</si>
  <si>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</si>
  <si>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</si>
  <si>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</si>
  <si>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</si>
  <si>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</si>
  <si>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</si>
  <si>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</si>
  <si>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</si>
  <si>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</si>
  <si>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</si>
  <si>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</si>
  <si>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</si>
  <si>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</si>
  <si>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</si>
  <si>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</si>
  <si>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</si>
  <si>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</si>
  <si>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</si>
  <si>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</si>
  <si>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</si>
  <si>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</si>
  <si>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</si>
  <si>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</si>
  <si>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</si>
  <si>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</si>
  <si>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</si>
  <si>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</si>
  <si>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</si>
  <si>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</si>
  <si>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</si>
  <si>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</si>
  <si>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</si>
  <si>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</si>
  <si>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</si>
  <si>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</si>
  <si>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</si>
  <si>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</si>
  <si>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</si>
  <si>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</si>
  <si>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</si>
  <si>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</si>
  <si>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</si>
  <si>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</si>
  <si>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</si>
  <si>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</si>
  <si>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</si>
  <si>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</si>
  <si>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</si>
  <si>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</si>
  <si>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</si>
  <si>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</si>
  <si>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</si>
  <si>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</si>
  <si>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</si>
  <si>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</si>
  <si>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</si>
  <si>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</si>
  <si>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</si>
  <si>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</si>
  <si>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</si>
  <si>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</si>
  <si>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</si>
  <si>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</si>
  <si>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</si>
  <si>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</si>
  <si>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</si>
  <si>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</si>
  <si>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</si>
  <si>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</si>
  <si>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</si>
  <si>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</si>
  <si>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</si>
  <si>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</si>
  <si>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</si>
  <si>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</si>
  <si>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</si>
  <si>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</si>
  <si>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</si>
  <si>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</si>
  <si>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</si>
  <si>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</si>
  <si>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</si>
  <si>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</si>
  <si>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</si>
  <si>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</si>
  <si>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</si>
  <si>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</si>
  <si>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</si>
  <si>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</si>
  <si>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</si>
  <si>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</si>
  <si>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</si>
  <si>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</si>
  <si>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</si>
  <si>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</si>
  <si>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</si>
  <si>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</si>
  <si>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</si>
  <si>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</si>
  <si>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</si>
  <si>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</si>
  <si>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</si>
  <si>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</si>
  <si>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</si>
  <si>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</si>
  <si>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</si>
  <si>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</si>
  <si>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</si>
  <si>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</si>
  <si>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</si>
  <si>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</si>
  <si>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</si>
  <si>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</si>
  <si>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</si>
  <si>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</si>
  <si>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</si>
  <si>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</si>
  <si>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</si>
  <si>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</si>
  <si>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</si>
  <si>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</si>
  <si>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</si>
  <si>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</si>
  <si>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</si>
  <si>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</si>
  <si>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</si>
  <si>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</si>
  <si>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</si>
  <si>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</si>
  <si>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</si>
  <si>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</si>
  <si>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</si>
  <si>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</si>
  <si>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</si>
  <si>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</si>
  <si>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</si>
  <si>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</si>
  <si>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</si>
  <si>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</si>
  <si>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</si>
  <si>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</si>
  <si>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</si>
  <si>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</si>
  <si>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</si>
  <si>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</si>
  <si>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</si>
  <si>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</si>
  <si>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</si>
  <si>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</si>
  <si>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</si>
  <si>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</si>
  <si>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</si>
  <si>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</si>
  <si>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</si>
  <si>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</si>
  <si>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</si>
  <si>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</si>
  <si>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</si>
  <si>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</si>
  <si>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</si>
  <si>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</si>
  <si>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</si>
  <si>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</si>
  <si>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</si>
  <si>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</si>
  <si>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</si>
  <si>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</si>
  <si>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</si>
  <si>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</si>
  <si>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</si>
  <si>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</si>
  <si>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</si>
  <si>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</si>
  <si>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</si>
  <si>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</si>
  <si>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</si>
  <si>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</si>
  <si>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</si>
  <si>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</si>
  <si>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</si>
  <si>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</si>
  <si>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</si>
  <si>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</si>
  <si>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</si>
  <si>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</si>
  <si>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</si>
  <si>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</si>
  <si>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</si>
  <si>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</si>
  <si>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</si>
  <si>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</si>
  <si>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</si>
  <si>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</si>
  <si>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</si>
  <si>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</si>
  <si>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</si>
  <si>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</si>
  <si>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</si>
  <si>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</si>
  <si>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</si>
  <si>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</si>
  <si>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</si>
  <si>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</si>
  <si>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</si>
  <si>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</si>
  <si>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</si>
  <si>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</si>
  <si>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</si>
  <si>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</si>
  <si>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</si>
  <si>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</si>
  <si>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</si>
  <si>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</si>
  <si>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</si>
  <si>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</si>
  <si>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</si>
  <si>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</si>
  <si>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</si>
  <si>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</si>
  <si>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</si>
  <si>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</si>
  <si>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</si>
  <si>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</si>
  <si>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</si>
  <si>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</si>
  <si>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</si>
  <si>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</si>
  <si>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</si>
  <si>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</si>
  <si>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</si>
  <si>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</si>
  <si>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</si>
  <si>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</si>
  <si>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</si>
  <si>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</si>
  <si>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</si>
  <si>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</si>
  <si>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</si>
  <si>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</si>
  <si>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</si>
  <si>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</si>
  <si>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</si>
  <si>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</si>
  <si>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</si>
  <si>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</si>
  <si>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</si>
  <si>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</si>
  <si>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</si>
  <si>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</si>
  <si>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</si>
  <si>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</si>
  <si>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</si>
  <si>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</si>
  <si>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</si>
  <si>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</si>
  <si>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</si>
  <si>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</si>
  <si>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</si>
  <si>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</si>
  <si>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</si>
  <si>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</si>
  <si>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</si>
  <si>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</si>
  <si>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</si>
  <si>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</si>
  <si>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</si>
  <si>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</si>
  <si>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</si>
  <si>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</si>
  <si>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</si>
  <si>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</si>
  <si>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</si>
  <si>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</si>
  <si>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</si>
  <si>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</si>
  <si>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</si>
  <si>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</si>
  <si>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</si>
  <si>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</si>
  <si>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</si>
  <si>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</si>
  <si>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</si>
  <si>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</si>
  <si>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</si>
  <si>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</si>
  <si>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</si>
  <si>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</si>
  <si>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</si>
  <si>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</si>
  <si>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</si>
  <si>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</si>
  <si>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</si>
  <si>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</si>
  <si>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</si>
  <si>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</si>
  <si>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</si>
  <si>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</si>
  <si>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</si>
  <si>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</si>
  <si>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</si>
  <si>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</si>
  <si>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</si>
  <si>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</si>
  <si>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</si>
  <si>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</si>
  <si>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</si>
  <si>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</si>
  <si>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</si>
  <si>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</si>
  <si>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</si>
  <si>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</si>
  <si>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</si>
  <si>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</si>
  <si>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</si>
  <si>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</si>
  <si>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</si>
  <si>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</si>
  <si>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</si>
  <si>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</si>
  <si>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</si>
  <si>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</si>
  <si>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</si>
  <si>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</si>
  <si>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</si>
  <si>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</si>
  <si>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</si>
  <si>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</si>
  <si>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</si>
  <si>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</si>
  <si>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</si>
  <si>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</si>
  <si>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</si>
  <si>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</si>
  <si>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</si>
  <si>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</si>
  <si>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</si>
  <si>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</si>
  <si>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</si>
  <si>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</si>
  <si>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</si>
  <si>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</si>
  <si>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</si>
  <si>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</si>
  <si>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</si>
  <si>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</si>
  <si>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</si>
  <si>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</si>
  <si>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</si>
  <si>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</si>
  <si>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</si>
  <si>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</si>
  <si>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</si>
  <si>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</si>
  <si>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</si>
  <si>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</si>
  <si>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</si>
  <si>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</si>
  <si>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</si>
  <si>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</si>
  <si>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</si>
  <si>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</si>
  <si>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</si>
  <si>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</si>
  <si>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</si>
  <si>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</si>
  <si>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</si>
  <si>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</si>
  <si>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</si>
  <si>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</si>
  <si>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</si>
  <si>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</si>
  <si>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</si>
  <si>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</si>
  <si>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</si>
  <si>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</si>
  <si>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</si>
  <si>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</si>
  <si>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</si>
  <si>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</si>
  <si>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</si>
  <si>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</si>
  <si>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</si>
  <si>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</si>
  <si>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</si>
  <si>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</si>
  <si>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</si>
  <si>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</si>
  <si>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</si>
  <si>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</si>
  <si>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</si>
  <si>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</si>
  <si>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</si>
  <si>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</si>
  <si>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</si>
  <si>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</si>
  <si>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</si>
  <si>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</si>
  <si>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</si>
  <si>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</si>
  <si>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</si>
  <si>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</si>
  <si>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</si>
  <si>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</si>
  <si>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</si>
  <si>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</si>
  <si>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</si>
  <si>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</si>
  <si>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</si>
  <si>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</si>
  <si>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</si>
  <si>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</si>
  <si>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</si>
  <si>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</si>
  <si>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</si>
  <si>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</si>
  <si>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</si>
  <si>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</si>
  <si>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</si>
  <si>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</si>
  <si>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</si>
  <si>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</si>
  <si>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</si>
  <si>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</si>
  <si>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</si>
  <si>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</si>
  <si>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</si>
  <si>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</si>
  <si>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</si>
  <si>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</si>
  <si>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</si>
  <si>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</si>
  <si>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</si>
  <si>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</si>
  <si>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</si>
  <si>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</si>
  <si>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</si>
  <si>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</si>
  <si>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</si>
  <si>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</si>
  <si>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</si>
  <si>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</si>
  <si>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</si>
  <si>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</si>
  <si>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</si>
  <si>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</si>
  <si>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</si>
  <si>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</si>
  <si>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</si>
  <si>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</si>
  <si>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</si>
  <si>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</si>
  <si>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</si>
  <si>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</si>
  <si>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</si>
  <si>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</si>
  <si>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</si>
  <si>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</si>
  <si>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</si>
  <si>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</si>
  <si>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</si>
  <si>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</si>
  <si>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</si>
  <si>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</si>
  <si>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</si>
  <si>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</si>
  <si>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</si>
  <si>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</si>
  <si>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</si>
  <si>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</si>
  <si>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</si>
  <si>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</si>
  <si>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</si>
  <si>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</si>
  <si>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</si>
  <si>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</si>
  <si>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</si>
  <si>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</si>
  <si>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</si>
  <si>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</si>
  <si>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</si>
  <si>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</si>
  <si>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</si>
  <si>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</si>
  <si>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</si>
  <si>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</si>
  <si>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</si>
  <si>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</si>
  <si>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</si>
  <si>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</si>
  <si>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</si>
  <si>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</si>
  <si>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</si>
  <si>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</si>
  <si>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</si>
  <si>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</si>
  <si>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</si>
  <si>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</si>
  <si>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</si>
  <si>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</si>
  <si>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</si>
  <si>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</si>
  <si>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</si>
  <si>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</si>
  <si>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</si>
  <si>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</si>
  <si>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</si>
  <si>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</si>
  <si>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</si>
  <si>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</si>
  <si>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</si>
  <si>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</si>
  <si>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</si>
  <si>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</si>
  <si>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</si>
  <si>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</si>
  <si>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</si>
  <si>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</si>
  <si>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</si>
  <si>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</si>
  <si>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</si>
  <si>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</si>
  <si>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</si>
  <si>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</si>
  <si>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</si>
  <si>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</si>
  <si>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</si>
  <si>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</si>
  <si>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</si>
  <si>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</si>
  <si>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</si>
  <si>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</si>
  <si>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</si>
  <si>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</si>
  <si>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</si>
  <si>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</si>
  <si>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</si>
  <si>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</si>
  <si>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</si>
  <si>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</si>
  <si>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</si>
  <si>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</si>
  <si>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</si>
  <si>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</si>
  <si>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</si>
  <si>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</si>
  <si>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</si>
  <si>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</si>
  <si>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</si>
  <si>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</si>
  <si>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</si>
  <si>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</si>
  <si>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</si>
  <si>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</si>
  <si>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</si>
  <si>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</si>
  <si>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</si>
  <si>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</si>
  <si>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</si>
  <si>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</si>
  <si>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</si>
  <si>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</si>
  <si>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</si>
  <si>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</si>
  <si>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</si>
  <si>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</si>
  <si>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</si>
  <si>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</si>
  <si>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</si>
  <si>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</si>
  <si>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</si>
  <si>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</si>
  <si>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</si>
  <si>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</si>
  <si>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</si>
  <si>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</si>
  <si>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</si>
  <si>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</si>
  <si>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</si>
  <si>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</si>
  <si>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</si>
  <si>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</si>
  <si>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</si>
  <si>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</si>
  <si>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</si>
  <si>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</si>
  <si>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</si>
  <si>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</si>
  <si>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</si>
  <si>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</si>
  <si>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</si>
  <si>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</si>
  <si>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</si>
  <si>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</si>
  <si>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</si>
  <si>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</si>
  <si>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</si>
  <si>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</si>
  <si>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</si>
  <si>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</si>
  <si>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</si>
  <si>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</si>
  <si>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</si>
  <si>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</si>
  <si>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</si>
  <si>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</si>
  <si>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</si>
  <si>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</si>
  <si>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</si>
  <si>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</si>
  <si>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</si>
  <si>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</si>
  <si>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</si>
  <si>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</si>
  <si>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</si>
  <si>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</si>
  <si>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</si>
  <si>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</si>
  <si>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</si>
  <si>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</si>
  <si>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</si>
  <si>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</si>
  <si>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</si>
  <si>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</si>
  <si>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</si>
  <si>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</si>
  <si>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</si>
  <si>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</si>
  <si>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</si>
  <si>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</si>
  <si>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</si>
  <si>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</si>
  <si>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</si>
  <si>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</si>
  <si>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</si>
  <si>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</si>
  <si>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</si>
  <si>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</si>
  <si>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</si>
  <si>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</si>
  <si>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</si>
  <si>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</si>
  <si>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</si>
  <si>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</si>
  <si>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</si>
  <si>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</si>
  <si>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</si>
  <si>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</si>
  <si>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</si>
  <si>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</si>
  <si>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</si>
  <si>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</si>
  <si>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</si>
  <si>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</si>
  <si>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</si>
  <si>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</si>
  <si>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</si>
  <si>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</si>
  <si>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</si>
  <si>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</si>
  <si>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</si>
  <si>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</si>
  <si>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</si>
  <si>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</si>
  <si>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</si>
  <si>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</si>
  <si>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</si>
  <si>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</si>
  <si>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</si>
  <si>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</si>
  <si>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</si>
  <si>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</si>
  <si>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</si>
  <si>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</si>
  <si>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</si>
  <si>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</si>
  <si>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</si>
  <si>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</si>
  <si>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</si>
  <si>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</si>
  <si>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</si>
  <si>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</si>
  <si>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</si>
  <si>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</si>
  <si>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</si>
  <si>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</si>
  <si>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</si>
  <si>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</si>
  <si>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</si>
  <si>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</si>
  <si>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</si>
  <si>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</si>
  <si>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</si>
  <si>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</si>
  <si>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</si>
  <si>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</si>
  <si>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</si>
  <si>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</si>
  <si>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</si>
  <si>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</si>
  <si>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</si>
  <si>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</si>
  <si>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</si>
  <si>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</si>
  <si>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</si>
  <si>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</si>
  <si>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</si>
  <si>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</si>
  <si>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</si>
  <si>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</si>
  <si>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</si>
  <si>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</si>
  <si>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</si>
  <si>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</si>
  <si>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</si>
  <si>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</si>
  <si>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</si>
  <si>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</si>
  <si>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</si>
  <si>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</si>
  <si>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</si>
  <si>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</si>
  <si>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</si>
  <si>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</si>
  <si>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</si>
  <si>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</si>
  <si>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</si>
  <si>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</si>
  <si>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</si>
  <si>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</si>
  <si>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</si>
  <si>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</si>
  <si>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</si>
  <si>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</si>
  <si>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</si>
  <si>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</si>
  <si>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</si>
  <si>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</si>
  <si>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</si>
  <si>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</si>
  <si>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</si>
  <si>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</si>
  <si>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</si>
  <si>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</si>
  <si>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</si>
  <si>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</si>
  <si>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</si>
  <si>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</si>
  <si>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</si>
  <si>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</si>
  <si>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</si>
  <si>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</si>
  <si>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</si>
  <si>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</si>
  <si>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</si>
  <si>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</si>
  <si>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</si>
  <si>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</si>
  <si>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</si>
  <si>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</si>
  <si>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</si>
  <si>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</si>
  <si>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</si>
  <si>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</si>
  <si>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</si>
  <si>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</si>
  <si>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</si>
  <si>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</si>
  <si>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</si>
  <si>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</si>
  <si>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</si>
  <si>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</si>
  <si>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</si>
  <si>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</si>
  <si>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</si>
  <si>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</si>
  <si>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</si>
  <si>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</si>
  <si>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</si>
  <si>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</si>
  <si>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</si>
  <si>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</si>
  <si>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</si>
  <si>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</si>
  <si>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</si>
  <si>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</si>
  <si>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</si>
  <si>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</si>
  <si>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</si>
  <si>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</si>
  <si>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</si>
  <si>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</si>
  <si>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</si>
  <si>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</si>
  <si>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</si>
  <si>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</si>
  <si>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</si>
  <si>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</si>
  <si>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</si>
  <si>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</si>
  <si>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</si>
  <si>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</si>
  <si>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</si>
  <si>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</si>
  <si>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</si>
  <si>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</si>
  <si>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</si>
  <si>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</si>
  <si>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</si>
  <si>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</si>
  <si>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</si>
  <si>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</si>
  <si>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</si>
  <si>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</si>
  <si>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</si>
  <si>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</si>
  <si>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</si>
  <si>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</si>
  <si>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</si>
  <si>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</si>
  <si>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</si>
  <si>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</si>
  <si>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</si>
  <si>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</si>
  <si>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</si>
  <si>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</si>
  <si>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</si>
  <si>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</si>
  <si>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</si>
  <si>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</si>
  <si>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</si>
  <si>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</si>
  <si>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</si>
  <si>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</si>
  <si>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</si>
  <si>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</si>
  <si>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</si>
  <si>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</si>
  <si>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</si>
  <si>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</si>
  <si>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</si>
  <si>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</si>
  <si>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</si>
  <si>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</si>
  <si>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</si>
  <si>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</si>
  <si>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</si>
  <si>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</si>
  <si>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</si>
  <si>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</si>
  <si>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</si>
  <si>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</si>
  <si>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</si>
  <si>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</si>
  <si>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</si>
  <si>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</si>
  <si>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</si>
  <si>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</si>
  <si>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</si>
  <si>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</si>
  <si>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</si>
  <si>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</si>
  <si>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</si>
  <si>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</si>
  <si>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</si>
  <si>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</si>
  <si>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</si>
  <si>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</si>
  <si>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</si>
  <si>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</si>
  <si>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</si>
  <si>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</si>
  <si>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</si>
  <si>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</si>
  <si>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</si>
  <si>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</si>
  <si>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</si>
  <si>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</si>
  <si>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</si>
  <si>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</si>
  <si>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</si>
  <si>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</si>
  <si>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</si>
  <si>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</si>
  <si>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</si>
  <si>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</si>
  <si>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</si>
  <si>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</si>
  <si>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</si>
  <si>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</si>
  <si>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</si>
  <si>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</si>
  <si>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</si>
  <si>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</si>
  <si>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</si>
  <si>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</si>
  <si>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</si>
  <si>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</si>
  <si>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</si>
  <si>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</si>
  <si>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</si>
  <si>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</si>
  <si>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</si>
  <si>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</si>
  <si>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</si>
  <si>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</si>
  <si>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</si>
  <si>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</si>
  <si>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</si>
  <si>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</si>
  <si>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</si>
  <si>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</si>
  <si>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</si>
  <si>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</si>
  <si>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</si>
  <si>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</si>
  <si>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</si>
  <si>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</si>
  <si>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</si>
  <si>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</si>
  <si>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</si>
  <si>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</si>
  <si>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</si>
  <si>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</si>
  <si>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</si>
  <si>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</si>
  <si>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</si>
  <si>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</si>
  <si>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</si>
  <si>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</si>
  <si>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</si>
  <si>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</si>
  <si>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</si>
  <si>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</si>
  <si>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</si>
  <si>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</si>
  <si>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</si>
  <si>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</si>
  <si>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</si>
  <si>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</si>
  <si>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</si>
  <si>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</si>
  <si>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</si>
  <si>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</si>
  <si>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</si>
  <si>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</si>
  <si>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</si>
  <si>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</si>
  <si>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</si>
  <si>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</si>
  <si>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</si>
  <si>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</si>
  <si>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</si>
  <si>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</si>
  <si>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</si>
  <si>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</si>
  <si>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</si>
  <si>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</si>
  <si>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</si>
  <si>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</si>
  <si>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</si>
  <si>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</si>
  <si>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</si>
  <si>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</si>
  <si>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</si>
  <si>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</si>
  <si>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</si>
  <si>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</si>
  <si>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</si>
  <si>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</si>
  <si>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</si>
  <si>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</si>
  <si>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</si>
  <si>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</si>
  <si>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</si>
  <si>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</si>
  <si>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</si>
  <si>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</si>
  <si>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</si>
  <si>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</si>
  <si>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</si>
  <si>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</si>
  <si>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</si>
  <si>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</si>
  <si>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</si>
  <si>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</si>
  <si>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</si>
  <si>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</si>
  <si>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</si>
  <si>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</si>
  <si>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</si>
  <si>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</si>
  <si>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</si>
  <si>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</si>
  <si>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</si>
  <si>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</si>
  <si>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</si>
  <si>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</si>
  <si>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</si>
  <si>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</si>
  <si>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</si>
  <si>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</si>
  <si>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</si>
  <si>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</si>
  <si>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</si>
  <si>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</si>
  <si>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</si>
  <si>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</si>
  <si>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</si>
  <si>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</si>
  <si>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</si>
  <si>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</si>
  <si>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</si>
  <si>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</si>
  <si>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</si>
  <si>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</si>
  <si>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</si>
  <si>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</si>
  <si>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</si>
  <si>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</si>
  <si>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</si>
  <si>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</si>
  <si>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</si>
  <si>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</si>
  <si>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</si>
  <si>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</si>
  <si>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</si>
  <si>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</si>
  <si>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</si>
  <si>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</si>
  <si>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</si>
  <si>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</si>
  <si>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</si>
  <si>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</si>
  <si>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</si>
  <si>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</si>
  <si>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</si>
  <si>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</si>
  <si>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</si>
  <si>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</si>
  <si>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</si>
  <si>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</si>
  <si>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</si>
  <si>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</si>
  <si>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</si>
  <si>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</si>
  <si>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</si>
  <si>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</si>
  <si>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</si>
  <si>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</si>
  <si>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</si>
  <si>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</si>
  <si>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</si>
  <si>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</si>
  <si>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</si>
  <si>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</si>
  <si>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</si>
  <si>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</si>
  <si>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</si>
  <si>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</si>
  <si>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</si>
  <si>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</si>
  <si>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</si>
  <si>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</si>
  <si>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</si>
  <si>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</si>
  <si>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</si>
  <si>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</si>
  <si>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</si>
  <si>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</si>
  <si>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</si>
  <si>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</si>
  <si>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</si>
  <si>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</si>
  <si>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</si>
  <si>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</si>
  <si>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</si>
  <si>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</si>
  <si>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</si>
  <si>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</si>
  <si>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</si>
  <si>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</si>
  <si>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</si>
  <si>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</si>
  <si>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</si>
  <si>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</si>
  <si>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</si>
  <si>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</si>
  <si>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</si>
  <si>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</si>
  <si>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</si>
  <si>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</si>
  <si>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</si>
  <si>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</si>
  <si>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</si>
  <si>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</si>
  <si>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</si>
  <si>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</si>
  <si>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</si>
  <si>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</si>
  <si>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</si>
  <si>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</si>
  <si>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</si>
  <si>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</si>
  <si>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</si>
  <si>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</si>
  <si>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</si>
  <si>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</si>
  <si>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</si>
  <si>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</si>
  <si>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</si>
  <si>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</si>
  <si>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</si>
  <si>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</si>
  <si>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</si>
  <si>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</si>
  <si>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</si>
  <si>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</si>
  <si>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</si>
  <si>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</si>
  <si>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</si>
  <si>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</si>
  <si>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</si>
  <si>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</si>
  <si>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</si>
  <si>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</si>
  <si>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</si>
  <si>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</si>
  <si>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</si>
  <si>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</si>
  <si>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</si>
  <si>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</si>
  <si>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</si>
  <si>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</si>
  <si>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</si>
  <si>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</si>
  <si>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</si>
  <si>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</si>
  <si>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</si>
  <si>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</si>
  <si>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</si>
  <si>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</si>
  <si>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</si>
  <si>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</si>
  <si>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</si>
  <si>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</si>
  <si>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</si>
  <si>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</si>
  <si>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</si>
  <si>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</si>
  <si>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</si>
  <si>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</si>
  <si>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</si>
  <si>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</si>
  <si>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</si>
  <si>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</si>
  <si>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</si>
  <si>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</si>
  <si>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</si>
  <si>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</si>
  <si>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</si>
  <si>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</si>
  <si>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</si>
  <si>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</si>
  <si>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</si>
  <si>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</si>
  <si>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</si>
  <si>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</si>
  <si>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</si>
  <si>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</si>
  <si>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</si>
  <si>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</si>
  <si>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</si>
  <si>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</si>
  <si>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</si>
  <si>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</si>
  <si>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</si>
  <si>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</si>
  <si>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</si>
  <si>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</si>
  <si>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</si>
  <si>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</si>
  <si>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</si>
  <si>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</si>
  <si>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</si>
  <si>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</si>
  <si>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</si>
  <si>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</si>
  <si>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</si>
  <si>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</si>
  <si>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</si>
  <si>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</si>
  <si>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</si>
  <si>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</si>
  <si>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</si>
  <si>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</si>
  <si>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</si>
  <si>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</si>
  <si>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</si>
  <si>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</si>
  <si>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</si>
  <si>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</si>
  <si>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</si>
  <si>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</si>
  <si>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</si>
  <si>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</si>
  <si>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</si>
  <si>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</si>
  <si>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</si>
  <si>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</si>
  <si>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</si>
  <si>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</si>
  <si>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</si>
  <si>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</si>
  <si>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</si>
  <si>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</si>
  <si>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</si>
  <si>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</si>
  <si>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</si>
  <si>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</si>
  <si>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</si>
  <si>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</si>
  <si>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</si>
  <si>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</si>
  <si>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</si>
  <si>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</si>
  <si>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</si>
  <si>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</si>
  <si>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</si>
  <si>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</si>
  <si>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</si>
  <si>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</si>
  <si>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</si>
  <si>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</si>
  <si>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</si>
  <si>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</si>
  <si>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</si>
  <si>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</si>
  <si>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</si>
  <si>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</si>
  <si>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</si>
  <si>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</si>
  <si>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</si>
  <si>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</si>
  <si>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</si>
  <si>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</si>
  <si>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</si>
  <si>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</si>
  <si>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</si>
  <si>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</si>
  <si>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</si>
  <si>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</si>
  <si>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</si>
  <si>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</si>
  <si>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</si>
  <si>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</si>
  <si>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</si>
  <si>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</si>
  <si>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</si>
  <si>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</si>
  <si>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</si>
  <si>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</si>
  <si>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</si>
  <si>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</si>
  <si>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</si>
  <si>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</si>
  <si>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</si>
  <si>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</si>
  <si>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</si>
  <si>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</si>
  <si>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</si>
  <si>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</si>
  <si>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</si>
  <si>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</si>
  <si>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</si>
  <si>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</si>
  <si>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</si>
  <si>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</si>
  <si>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</si>
  <si>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</si>
  <si>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</si>
  <si>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</si>
  <si>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</si>
  <si>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</si>
  <si>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</si>
  <si>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</si>
  <si>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</si>
  <si>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</si>
  <si>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</si>
  <si>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</si>
  <si>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</si>
  <si>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</si>
  <si>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</si>
  <si>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</si>
  <si>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</si>
  <si>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</si>
  <si>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</si>
  <si>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</si>
  <si>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</si>
  <si>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</si>
  <si>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</si>
  <si>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</si>
  <si>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</si>
  <si>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</si>
  <si>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</si>
  <si>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</si>
  <si>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</si>
  <si>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</si>
  <si>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</si>
  <si>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</si>
  <si>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</si>
  <si>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</si>
  <si>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</si>
  <si>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</si>
  <si>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</si>
  <si>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</si>
  <si>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</si>
  <si>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</si>
  <si>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</si>
  <si>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</si>
  <si>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</si>
  <si>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</si>
  <si>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</si>
  <si>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</si>
  <si>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</si>
  <si>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</si>
  <si>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</si>
  <si>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</si>
  <si>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</si>
  <si>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</si>
  <si>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</si>
  <si>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</si>
  <si>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</si>
  <si>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</si>
  <si>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</si>
  <si>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</si>
  <si>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</si>
  <si>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</si>
  <si>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</si>
  <si>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</si>
  <si>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</si>
  <si>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</si>
  <si>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</si>
  <si>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</si>
  <si>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</si>
  <si>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</si>
  <si>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</si>
  <si>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</si>
  <si>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</si>
  <si>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</si>
  <si>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</si>
  <si>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</si>
  <si>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</si>
  <si>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</si>
  <si>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</si>
  <si>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</si>
  <si>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</si>
  <si>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</si>
  <si>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</si>
  <si>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</si>
  <si>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</si>
  <si>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</si>
  <si>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</si>
  <si>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</si>
  <si>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</si>
  <si>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</si>
  <si>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</si>
  <si>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</si>
  <si>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</si>
  <si>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</si>
  <si>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</si>
  <si>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</si>
  <si>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</si>
  <si>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</si>
  <si>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</si>
  <si>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</si>
  <si>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</si>
  <si>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</si>
  <si>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</si>
  <si>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</si>
  <si>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</si>
  <si>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</si>
  <si>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</si>
  <si>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</si>
  <si>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</si>
  <si>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</si>
  <si>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</si>
  <si>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</si>
  <si>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</si>
  <si>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</si>
  <si>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</si>
  <si>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</si>
  <si>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</si>
  <si>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</si>
  <si>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</si>
  <si>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</si>
  <si>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</si>
  <si>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</si>
  <si>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</si>
  <si>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</si>
  <si>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</si>
  <si>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</si>
  <si>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</si>
  <si>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</si>
  <si>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</si>
  <si>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</si>
  <si>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</si>
  <si>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</si>
  <si>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</si>
  <si>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</si>
  <si>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</si>
  <si>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</si>
  <si>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</si>
  <si>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</si>
  <si>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</si>
  <si>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</si>
  <si>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</si>
  <si>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</si>
  <si>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</si>
  <si>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</si>
  <si>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</si>
  <si>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</si>
  <si>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</si>
  <si>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</si>
  <si>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</si>
  <si>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</si>
  <si>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</si>
  <si>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</si>
  <si>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</si>
  <si>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</si>
  <si>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</si>
  <si>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</si>
  <si>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</si>
  <si>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</si>
  <si>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</si>
  <si>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</si>
  <si>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</si>
  <si>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</si>
  <si>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</si>
  <si>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</si>
  <si>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</si>
  <si>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</si>
  <si>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</si>
  <si>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</si>
  <si>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</si>
  <si>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</si>
  <si>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</si>
  <si>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</si>
  <si>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</si>
  <si>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</si>
  <si>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</si>
  <si>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</si>
  <si>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</si>
  <si>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</si>
  <si>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</si>
  <si>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</si>
  <si>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</si>
  <si>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</si>
  <si>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</si>
  <si>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</si>
  <si>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</si>
  <si>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</si>
  <si>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</si>
  <si>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</si>
  <si>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</si>
  <si>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</si>
  <si>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</si>
  <si>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</si>
  <si>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</si>
  <si>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</si>
  <si>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</si>
  <si>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</si>
  <si>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</si>
  <si>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</si>
  <si>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</si>
  <si>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</si>
  <si>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</si>
  <si>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</si>
  <si>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</si>
  <si>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</si>
  <si>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</si>
  <si>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</si>
  <si>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</si>
  <si>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</si>
  <si>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</si>
  <si>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</si>
  <si>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</si>
  <si>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</si>
  <si>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</si>
  <si>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</si>
  <si>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</si>
  <si>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</si>
  <si>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</si>
  <si>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</si>
  <si>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</si>
  <si>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</si>
  <si>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</si>
  <si>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</si>
  <si>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</si>
  <si>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</si>
  <si>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</si>
  <si>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</si>
  <si>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</si>
  <si>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</si>
  <si>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</si>
  <si>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</si>
  <si>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</si>
  <si>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</si>
  <si>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</si>
  <si>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</si>
  <si>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</si>
  <si>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</si>
  <si>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</si>
  <si>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</si>
  <si>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</si>
  <si>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</si>
  <si>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</si>
  <si>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</si>
  <si>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</si>
  <si>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</si>
  <si>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</si>
  <si>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</si>
  <si>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</si>
  <si>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</si>
  <si>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</si>
  <si>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</si>
  <si>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</si>
  <si>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</si>
  <si>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</si>
  <si>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</si>
  <si>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</si>
  <si>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</si>
  <si>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</si>
  <si>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</si>
  <si>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</si>
  <si>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</si>
  <si>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</si>
  <si>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</si>
  <si>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</si>
  <si>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</si>
  <si>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</si>
  <si>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</si>
  <si>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</si>
  <si>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</si>
  <si>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</si>
  <si>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</si>
  <si>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</si>
  <si>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</si>
  <si>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</si>
  <si>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</si>
  <si>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</si>
  <si>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</si>
  <si>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</si>
  <si>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</si>
  <si>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</si>
  <si>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</si>
  <si>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</si>
  <si>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</si>
  <si>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</si>
  <si>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</si>
  <si>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</si>
  <si>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</si>
  <si>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</si>
  <si>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</si>
  <si>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</si>
  <si>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</si>
  <si>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</si>
  <si>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</si>
  <si>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</si>
  <si>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</si>
  <si>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</si>
  <si>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</si>
  <si>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</si>
  <si>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</si>
  <si>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</si>
  <si>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</si>
  <si>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</si>
  <si>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</si>
  <si>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</si>
  <si>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</si>
  <si>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</si>
  <si>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</si>
  <si>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</si>
  <si>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</si>
  <si>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</si>
  <si>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</si>
  <si>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</si>
  <si>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</si>
  <si>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</si>
  <si>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</si>
  <si>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</si>
  <si>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</si>
  <si>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</si>
  <si>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</si>
  <si>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</si>
  <si>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</si>
  <si>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</si>
  <si>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</si>
  <si>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</si>
  <si>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</si>
  <si>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</si>
  <si>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</si>
  <si>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</si>
  <si>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</si>
  <si>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</si>
  <si>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</si>
  <si>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</si>
  <si>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</si>
  <si>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</si>
  <si>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</si>
  <si>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</si>
  <si>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</si>
  <si>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</si>
  <si>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</si>
  <si>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</si>
  <si>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</si>
  <si>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</si>
  <si>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</si>
  <si>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</si>
  <si>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</si>
  <si>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</si>
  <si>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</si>
  <si>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</si>
  <si>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</si>
  <si>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</si>
  <si>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</si>
  <si>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</si>
  <si>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</si>
  <si>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</si>
  <si>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</si>
  <si>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</si>
  <si>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</si>
  <si>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</si>
  <si>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</si>
  <si>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</si>
  <si>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</si>
  <si>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</si>
  <si>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</si>
  <si>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</si>
  <si>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</si>
  <si>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</si>
  <si>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</si>
  <si>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</si>
  <si>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</si>
  <si>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</si>
  <si>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</si>
  <si>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</si>
  <si>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</si>
  <si>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</si>
  <si>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</si>
  <si>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</si>
  <si>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</si>
  <si>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</si>
  <si>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</si>
  <si>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</si>
  <si>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</si>
  <si>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</si>
  <si>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</si>
  <si>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</si>
  <si>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</si>
  <si>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</si>
  <si>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</si>
  <si>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</si>
  <si>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</si>
  <si>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</si>
  <si>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</si>
  <si>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</si>
  <si>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</si>
  <si>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</si>
  <si>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</si>
  <si>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</si>
  <si>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</si>
  <si>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</si>
  <si>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</si>
  <si>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</si>
  <si>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</si>
  <si>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</si>
  <si>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</si>
  <si>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</si>
  <si>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</si>
  <si>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</si>
  <si>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</si>
  <si>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</si>
  <si>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</si>
  <si>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</si>
  <si>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</si>
  <si>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</si>
  <si>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</si>
  <si>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</si>
  <si>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</si>
  <si>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</si>
  <si>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</si>
  <si>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</si>
  <si>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</si>
  <si>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</si>
  <si>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</si>
  <si>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</si>
  <si>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</si>
  <si>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</si>
  <si>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</si>
  <si>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</si>
  <si>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</si>
  <si>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</si>
  <si>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</si>
  <si>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</si>
  <si>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</si>
  <si>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</si>
  <si>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</si>
  <si>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</si>
  <si>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</si>
  <si>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</si>
  <si>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</si>
  <si>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</si>
  <si>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</si>
  <si>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</si>
  <si>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</si>
  <si>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</si>
  <si>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</si>
  <si>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</si>
  <si>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</si>
  <si>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</si>
  <si>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</si>
  <si>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</si>
  <si>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</si>
  <si>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</si>
  <si>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</si>
  <si>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</si>
  <si>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</si>
  <si>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</si>
  <si>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</si>
  <si>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</si>
  <si>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</si>
  <si>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</si>
  <si>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</si>
  <si>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</si>
  <si>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</si>
  <si>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</si>
  <si>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</si>
  <si>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</si>
  <si>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</si>
  <si>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</si>
  <si>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</si>
  <si>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</si>
  <si>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</si>
  <si>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</si>
  <si>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</si>
  <si>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</si>
  <si>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</si>
  <si>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</si>
  <si>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</si>
  <si>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</si>
  <si>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</si>
  <si>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</si>
  <si>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</si>
  <si>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</si>
  <si>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</si>
  <si>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</si>
  <si>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</si>
  <si>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</si>
  <si>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</si>
  <si>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</si>
  <si>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</si>
  <si>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</si>
  <si>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</si>
  <si>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</si>
  <si>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</si>
  <si>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</si>
  <si>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</si>
  <si>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</si>
  <si>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</si>
  <si>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</si>
  <si>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</si>
  <si>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</si>
  <si>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</si>
  <si>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</si>
  <si>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</si>
  <si>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</si>
  <si>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</si>
  <si>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</si>
  <si>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</si>
  <si>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</si>
  <si>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</si>
  <si>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</si>
  <si>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</si>
  <si>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</si>
  <si>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</si>
  <si>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</si>
  <si>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</si>
  <si>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</si>
  <si>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</si>
  <si>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</si>
  <si>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</si>
  <si>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</si>
  <si>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</si>
  <si>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</si>
  <si>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</si>
  <si>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</si>
  <si>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</si>
  <si>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</si>
  <si>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</si>
  <si>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</si>
  <si>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</si>
  <si>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</si>
  <si>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</si>
  <si>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</si>
  <si>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</si>
  <si>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</si>
  <si>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</si>
  <si>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</si>
  <si>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</si>
  <si>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</si>
  <si>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</si>
  <si>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</si>
  <si>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</si>
  <si>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</si>
  <si>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</si>
  <si>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</si>
  <si>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</si>
  <si>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</si>
  <si>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</si>
  <si>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</si>
  <si>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</si>
  <si>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</si>
  <si>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</si>
  <si>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</si>
  <si>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</si>
  <si>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</si>
  <si>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</si>
  <si>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</si>
  <si>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</si>
  <si>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</si>
  <si>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</si>
  <si>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</si>
  <si>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</si>
  <si>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</si>
  <si>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</si>
  <si>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</si>
  <si>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</si>
  <si>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</si>
  <si>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</si>
  <si>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</si>
  <si>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</si>
  <si>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</si>
  <si>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</si>
  <si>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</si>
  <si>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</si>
  <si>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</si>
  <si>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</si>
  <si>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</si>
  <si>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</si>
  <si>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</si>
  <si>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</si>
  <si>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</si>
  <si>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</si>
  <si>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</si>
  <si>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</si>
  <si>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</si>
  <si>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</si>
  <si>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</si>
  <si>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</si>
  <si>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</si>
  <si>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</si>
  <si>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</si>
  <si>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</si>
  <si>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</si>
  <si>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</si>
  <si>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</si>
  <si>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</si>
  <si>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</si>
  <si>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</si>
  <si>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</si>
  <si>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</si>
  <si>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</si>
  <si>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</si>
  <si>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</si>
  <si>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</si>
  <si>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</si>
  <si>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</si>
  <si>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</si>
  <si>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</si>
  <si>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</si>
  <si>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</si>
  <si>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</si>
  <si>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</si>
  <si>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</si>
  <si>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</si>
  <si>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</si>
  <si>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</si>
  <si>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</si>
  <si>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</si>
  <si>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</si>
  <si>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</si>
  <si>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</si>
  <si>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</si>
  <si>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</si>
  <si>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</si>
  <si>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</si>
  <si>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</si>
  <si>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</si>
  <si>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</si>
  <si>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</si>
  <si>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</si>
  <si>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</si>
  <si>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</si>
  <si>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</si>
  <si>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</si>
  <si>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</si>
  <si>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</si>
  <si>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</si>
  <si>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</si>
  <si>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</si>
  <si>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</si>
  <si>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</si>
  <si>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</si>
  <si>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</si>
  <si>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</si>
  <si>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</si>
  <si>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</si>
  <si>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</si>
  <si>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</si>
  <si>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</si>
  <si>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</si>
  <si>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</si>
  <si>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</si>
  <si>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</si>
  <si>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</si>
  <si>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</si>
  <si>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</si>
  <si>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</si>
  <si>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</si>
  <si>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</si>
  <si>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</si>
  <si>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</si>
  <si>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</si>
  <si>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</si>
  <si>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</si>
  <si>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</si>
  <si>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</si>
  <si>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</si>
  <si>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</si>
  <si>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</si>
  <si>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</si>
  <si>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</si>
  <si>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</si>
  <si>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</si>
  <si>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</si>
  <si>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</si>
  <si>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</si>
  <si>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</si>
  <si>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</si>
  <si>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</si>
  <si>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</si>
  <si>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</si>
  <si>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</si>
  <si>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</si>
  <si>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</si>
  <si>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</si>
  <si>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</si>
  <si>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</si>
  <si>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</si>
  <si>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</si>
  <si>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</si>
  <si>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</si>
  <si>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</si>
  <si>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</si>
  <si>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</si>
  <si>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</si>
  <si>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</si>
  <si>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</si>
  <si>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</si>
  <si>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</si>
  <si>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</si>
  <si>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</si>
  <si>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</si>
  <si>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</si>
  <si>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</si>
  <si>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</si>
  <si>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</si>
  <si>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</si>
  <si>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</si>
  <si>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</si>
  <si>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</si>
  <si>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</si>
  <si>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</si>
  <si>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</si>
  <si>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</si>
  <si>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</si>
  <si>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</si>
  <si>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</si>
  <si>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</si>
  <si>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</si>
  <si>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</si>
  <si>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</si>
  <si>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</si>
  <si>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</si>
  <si>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</si>
  <si>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</si>
  <si>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</si>
  <si>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</si>
  <si>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</si>
  <si>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</si>
  <si>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</si>
  <si>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</si>
  <si>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</si>
  <si>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</si>
  <si>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</si>
  <si>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</si>
  <si>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</si>
  <si>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</si>
  <si>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</si>
  <si>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</si>
  <si>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</si>
  <si>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</si>
  <si>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</si>
  <si>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</si>
  <si>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</si>
  <si>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</si>
  <si>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</si>
  <si>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</si>
  <si>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</si>
  <si>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</si>
  <si>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</si>
  <si>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</si>
  <si>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</si>
  <si>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</si>
  <si>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</si>
  <si>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</si>
  <si>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</si>
  <si>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</si>
  <si>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</si>
  <si>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</si>
  <si>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</si>
  <si>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</si>
  <si>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</si>
  <si>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</si>
  <si>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</si>
  <si>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</si>
  <si>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</si>
  <si>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</si>
  <si>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</si>
  <si>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</si>
  <si>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</si>
  <si>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</si>
  <si>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</si>
  <si>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</si>
  <si>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</si>
  <si>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</si>
  <si>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</si>
  <si>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</si>
  <si>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</si>
  <si>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</si>
  <si>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</si>
  <si>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</si>
  <si>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</si>
  <si>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</si>
  <si>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</si>
  <si>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</si>
  <si>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</si>
  <si>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</si>
  <si>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</si>
  <si>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</si>
  <si>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</si>
  <si>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</si>
  <si>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</si>
  <si>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</si>
  <si>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</si>
  <si>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</si>
  <si>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</si>
  <si>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</si>
  <si>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</si>
  <si>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</si>
  <si>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</si>
  <si>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</si>
  <si>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</si>
  <si>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</si>
  <si>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</si>
  <si>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</si>
  <si>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</si>
  <si>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</si>
  <si>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</si>
  <si>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</si>
  <si>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</si>
  <si>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</si>
  <si>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</si>
  <si>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</si>
  <si>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</si>
  <si>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</si>
  <si>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</si>
  <si>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</si>
  <si>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</si>
  <si>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</si>
  <si>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</si>
  <si>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</si>
  <si>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</si>
  <si>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</si>
  <si>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</si>
  <si>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</si>
  <si>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</si>
  <si>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</si>
  <si>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</si>
  <si>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</si>
  <si>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</si>
  <si>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</si>
  <si>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</si>
  <si>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</si>
  <si>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</si>
  <si>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</si>
  <si>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</si>
  <si>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</si>
  <si>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</si>
  <si>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</si>
  <si>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</si>
  <si>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</si>
  <si>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</si>
  <si>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</si>
  <si>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</si>
  <si>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</si>
  <si>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</si>
  <si>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</si>
  <si>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</si>
  <si>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</si>
  <si>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</si>
  <si>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</si>
  <si>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</si>
  <si>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</si>
  <si>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</si>
  <si>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</si>
  <si>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</si>
  <si>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</si>
  <si>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</si>
  <si>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</si>
  <si>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</si>
  <si>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</si>
  <si>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</si>
  <si>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</si>
  <si>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</si>
  <si>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</si>
  <si>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</si>
  <si>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</si>
  <si>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</si>
  <si>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</si>
  <si>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</si>
  <si>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</si>
  <si>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</si>
  <si>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</si>
  <si>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</si>
  <si>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</si>
  <si>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</si>
  <si>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</si>
  <si>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</si>
  <si>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</si>
  <si>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</si>
  <si>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</si>
  <si>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</si>
  <si>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</si>
  <si>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</si>
  <si>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</si>
  <si>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</si>
  <si>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</si>
  <si>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</si>
  <si>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</si>
  <si>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</si>
  <si>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</si>
  <si>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</si>
  <si>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</si>
  <si>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</si>
  <si>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</si>
  <si>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</si>
  <si>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</si>
  <si>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</si>
  <si>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</si>
  <si>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</si>
  <si>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</si>
  <si>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</si>
  <si>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</si>
  <si>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</si>
  <si>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</si>
  <si>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</si>
  <si>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</si>
  <si>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</si>
  <si>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</si>
  <si>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</si>
  <si>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</si>
  <si>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</si>
  <si>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</si>
  <si>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</si>
  <si>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</si>
  <si>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</si>
  <si>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</si>
  <si>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</si>
  <si>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</si>
  <si>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</si>
  <si>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</si>
  <si>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</si>
  <si>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</si>
  <si>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</si>
  <si>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</si>
  <si>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</si>
  <si>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</si>
  <si>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</si>
  <si>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</si>
  <si>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</si>
  <si>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</si>
  <si>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</si>
  <si>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</si>
  <si>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</si>
  <si>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</si>
  <si>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</si>
  <si>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</si>
  <si>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</si>
  <si>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</si>
  <si>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</si>
  <si>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</si>
  <si>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</si>
  <si>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</si>
  <si>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</si>
  <si>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</si>
  <si>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</si>
  <si>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</si>
  <si>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</si>
  <si>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</si>
  <si>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</si>
  <si>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</si>
  <si>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</si>
  <si>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</si>
  <si>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</si>
  <si>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</si>
  <si>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</si>
  <si>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</si>
  <si>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</si>
  <si>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</si>
  <si>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</si>
  <si>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</si>
  <si>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</si>
  <si>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</si>
  <si>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</si>
  <si>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</si>
  <si>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</si>
  <si>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</si>
  <si>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</si>
  <si>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</si>
  <si>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</si>
  <si>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</si>
  <si>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</si>
  <si>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</si>
  <si>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</si>
  <si>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</si>
  <si>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</si>
  <si>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</si>
  <si>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</si>
  <si>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</si>
  <si>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</si>
  <si>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</si>
  <si>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</si>
  <si>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</si>
  <si>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</si>
  <si>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</si>
  <si>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</si>
  <si>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</si>
  <si>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</si>
  <si>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</si>
  <si>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</si>
  <si>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</si>
  <si>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</si>
  <si>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</si>
  <si>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</si>
  <si>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</si>
  <si>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</si>
  <si>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</si>
  <si>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</si>
  <si>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</si>
  <si>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</si>
  <si>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</si>
  <si>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</si>
  <si>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</si>
  <si>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</si>
  <si>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</si>
  <si>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</si>
  <si>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</si>
  <si>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</si>
  <si>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</si>
  <si>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</si>
  <si>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</si>
  <si>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</si>
  <si>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</si>
  <si>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</si>
  <si>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</si>
  <si>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</si>
  <si>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</si>
  <si>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</si>
  <si>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</si>
  <si>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</si>
  <si>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</si>
  <si>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</si>
  <si>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</si>
  <si>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</si>
  <si>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</si>
  <si>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</si>
  <si>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</si>
  <si>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</si>
  <si>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</si>
  <si>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</si>
  <si>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</si>
  <si>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</si>
  <si>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</si>
  <si>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</si>
  <si>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</si>
  <si>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</si>
  <si>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</si>
  <si>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</si>
  <si>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</si>
  <si>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</si>
  <si>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</si>
  <si>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</si>
  <si>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</si>
  <si>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</si>
  <si>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</si>
  <si>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</si>
  <si>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</si>
  <si>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</si>
  <si>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</si>
  <si>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</si>
  <si>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</si>
  <si>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</si>
  <si>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</si>
  <si>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</si>
  <si>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</si>
  <si>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</si>
  <si>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</si>
  <si>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</si>
  <si>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</si>
  <si>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</si>
  <si>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</si>
  <si>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</si>
  <si>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</si>
  <si>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</si>
  <si>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</si>
  <si>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</si>
  <si>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</si>
  <si>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</si>
  <si>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</si>
  <si>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</si>
  <si>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</si>
  <si>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</si>
  <si>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</si>
  <si>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</si>
  <si>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</si>
  <si>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</si>
  <si>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</si>
  <si>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</si>
  <si>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</si>
  <si>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</si>
  <si>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</si>
  <si>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</si>
  <si>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</si>
  <si>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</si>
  <si>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</si>
  <si>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</si>
  <si>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</si>
  <si>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</si>
  <si>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</si>
  <si>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</si>
  <si>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</si>
  <si>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</si>
  <si>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</si>
  <si>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</si>
  <si>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</si>
  <si>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</si>
  <si>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</si>
  <si>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</si>
  <si>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</si>
  <si>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</si>
  <si>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</si>
  <si>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</si>
  <si>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</si>
  <si>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</si>
  <si>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</si>
  <si>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</si>
  <si>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</si>
  <si>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</si>
  <si>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</si>
  <si>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</si>
  <si>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</si>
  <si>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</si>
  <si>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</si>
  <si>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</si>
  <si>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</si>
  <si>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</si>
  <si>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</si>
  <si>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</si>
  <si>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</si>
  <si>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</si>
  <si>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</si>
  <si>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</si>
  <si>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</si>
  <si>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</si>
  <si>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</si>
  <si>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</si>
  <si>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</si>
  <si>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</si>
  <si>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</si>
  <si>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</si>
  <si>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</si>
  <si>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</si>
  <si>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</si>
  <si>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</si>
  <si>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</si>
  <si>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</si>
  <si>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</si>
  <si>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</si>
  <si>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</si>
  <si>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</si>
  <si>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</si>
  <si>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</si>
  <si>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</si>
  <si>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</si>
  <si>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</si>
  <si>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</si>
  <si>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</si>
  <si>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</si>
  <si>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</si>
  <si>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</si>
  <si>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</si>
  <si>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</si>
  <si>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</si>
  <si>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</si>
  <si>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</si>
  <si>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</si>
  <si>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</si>
  <si>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</si>
  <si>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</si>
  <si>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</si>
  <si>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</si>
  <si>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</si>
  <si>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</si>
  <si>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</si>
  <si>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</si>
  <si>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</si>
  <si>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</si>
  <si>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</si>
  <si>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</si>
  <si>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</si>
  <si>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</si>
  <si>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</si>
  <si>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</si>
  <si>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</si>
  <si>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</si>
  <si>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</si>
  <si>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</si>
  <si>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</si>
  <si>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</si>
  <si>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</si>
  <si>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</si>
  <si>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</si>
  <si>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</si>
  <si>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</si>
  <si>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</si>
  <si>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</si>
  <si>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</si>
  <si>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</si>
  <si>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</si>
  <si>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</si>
  <si>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</si>
  <si>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</si>
  <si>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</si>
  <si>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</si>
  <si>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</si>
  <si>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</si>
  <si>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</si>
  <si>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</si>
  <si>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</si>
  <si>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</si>
  <si>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</si>
  <si>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</si>
  <si>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</si>
  <si>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</si>
  <si>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</si>
  <si>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</si>
  <si>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</si>
  <si>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</si>
  <si>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</si>
  <si>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</si>
  <si>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</si>
  <si>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</si>
  <si>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</si>
  <si>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</si>
  <si>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</si>
  <si>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</si>
  <si>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</si>
  <si>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</si>
  <si>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</si>
  <si>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</si>
  <si>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</si>
  <si>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</si>
  <si>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</si>
  <si>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</si>
  <si>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</si>
  <si>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</si>
  <si>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</si>
  <si>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</si>
  <si>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</si>
  <si>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</si>
  <si>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</si>
  <si>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</si>
  <si>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</si>
  <si>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</si>
  <si>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</si>
  <si>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</si>
  <si>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</si>
  <si>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</si>
  <si>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</si>
  <si>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</si>
  <si>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</si>
  <si>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</si>
  <si>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</si>
  <si>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</si>
  <si>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</si>
  <si>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</si>
  <si>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</si>
  <si>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</si>
  <si>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</si>
  <si>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</si>
  <si>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</si>
  <si>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</si>
  <si>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</si>
  <si>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</si>
  <si>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</si>
  <si>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</si>
  <si>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</si>
  <si>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</si>
  <si>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</si>
  <si>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</si>
  <si>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</si>
  <si>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</si>
  <si>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</si>
  <si>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</si>
  <si>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</si>
  <si>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</si>
  <si>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</si>
  <si>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</si>
  <si>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</si>
  <si>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</si>
  <si>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</si>
  <si>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</si>
  <si>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</si>
  <si>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</si>
  <si>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</si>
  <si>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</si>
  <si>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</si>
  <si>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</si>
  <si>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</si>
  <si>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</si>
  <si>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</si>
  <si>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</si>
  <si>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</si>
  <si>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</si>
  <si>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</si>
  <si>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</si>
  <si>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</si>
  <si>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</si>
  <si>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</si>
  <si>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</si>
  <si>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</si>
  <si>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</si>
  <si>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</si>
  <si>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</si>
  <si>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</si>
  <si>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</si>
  <si>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</si>
  <si>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</si>
  <si>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</si>
  <si>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</si>
  <si>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</si>
  <si>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</si>
  <si>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</si>
  <si>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</si>
  <si>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</si>
  <si>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</si>
  <si>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</si>
  <si>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</si>
  <si>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</si>
  <si>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</si>
  <si>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</si>
  <si>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</si>
  <si>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</si>
  <si>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</si>
  <si>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</si>
  <si>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</si>
  <si>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</si>
  <si>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</si>
  <si>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</si>
  <si>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</si>
  <si>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</si>
  <si>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</si>
  <si>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</si>
  <si>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</si>
  <si>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</si>
  <si>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</si>
  <si>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</si>
  <si>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</si>
  <si>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</si>
  <si>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</si>
  <si>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</si>
  <si>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</si>
  <si>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</si>
  <si>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</si>
  <si>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</si>
  <si>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</si>
  <si>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</si>
  <si>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</si>
  <si>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</si>
  <si>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</si>
  <si>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</si>
  <si>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</si>
  <si>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</si>
  <si>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</si>
  <si>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</si>
  <si>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</si>
  <si>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</si>
  <si>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</si>
  <si>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</si>
  <si>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</si>
  <si>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</si>
  <si>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</si>
  <si>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</si>
  <si>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</si>
  <si>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</si>
  <si>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</si>
  <si>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</si>
  <si>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</si>
  <si>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</si>
  <si>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</si>
  <si>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</si>
  <si>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</si>
  <si>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</si>
  <si>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</si>
  <si>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</si>
  <si>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</si>
  <si>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</si>
  <si>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</si>
  <si>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</si>
  <si>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</si>
  <si>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</si>
  <si>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</si>
  <si>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</si>
  <si>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</si>
  <si>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</si>
  <si>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</si>
  <si>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</si>
  <si>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</si>
  <si>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</si>
  <si>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</si>
  <si>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</si>
  <si>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</si>
  <si>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</si>
  <si>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</si>
  <si>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</si>
  <si>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</si>
  <si>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</si>
  <si>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</si>
  <si>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</si>
  <si>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</si>
  <si>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</si>
  <si>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</si>
  <si>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</si>
  <si>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</si>
  <si>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</si>
  <si>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</si>
  <si>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</si>
  <si>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</si>
  <si>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</si>
  <si>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</si>
  <si>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</si>
  <si>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</si>
  <si>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</si>
  <si>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</si>
  <si>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</si>
  <si>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</si>
  <si>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</si>
  <si>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</si>
  <si>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</si>
  <si>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</si>
  <si>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</si>
  <si>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</si>
  <si>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</si>
  <si>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</si>
  <si>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</si>
  <si>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</si>
  <si>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</si>
  <si>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</si>
  <si>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</si>
  <si>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</si>
  <si>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</si>
  <si>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</si>
  <si>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</si>
  <si>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</si>
  <si>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</si>
  <si>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</si>
  <si>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</si>
  <si>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</si>
  <si>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</si>
  <si>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</si>
  <si>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</si>
  <si>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</si>
  <si>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</si>
  <si>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</si>
  <si>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</si>
  <si>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</si>
  <si>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</si>
  <si>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</si>
  <si>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</si>
  <si>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</si>
  <si>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</si>
  <si>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</si>
  <si>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</si>
  <si>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</si>
  <si>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</si>
  <si>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</si>
  <si>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</si>
  <si>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</si>
  <si>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</si>
  <si>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</si>
  <si>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</si>
  <si>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</si>
  <si>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</si>
  <si>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</si>
  <si>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</si>
  <si>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</si>
  <si>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</si>
  <si>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</si>
  <si>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</si>
  <si>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</si>
  <si>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</si>
  <si>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</si>
  <si>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</si>
  <si>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</si>
  <si>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</si>
  <si>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</si>
  <si>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</si>
  <si>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</si>
  <si>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</si>
  <si>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</si>
  <si>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</si>
  <si>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</si>
  <si>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</si>
  <si>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</si>
  <si>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</si>
  <si>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</si>
  <si>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</si>
  <si>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</si>
  <si>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</si>
  <si>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</si>
  <si>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</si>
  <si>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</si>
  <si>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</si>
  <si>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</si>
  <si>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</si>
  <si>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</si>
  <si>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</si>
  <si>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</si>
  <si>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</si>
  <si>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</si>
  <si>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</si>
  <si>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</si>
  <si>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</si>
  <si>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</si>
  <si>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</si>
  <si>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</si>
  <si>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</si>
  <si>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</si>
  <si>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</si>
  <si>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</si>
  <si>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</si>
  <si>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</si>
  <si>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</si>
  <si>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</si>
  <si>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</si>
  <si>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</si>
  <si>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</si>
  <si>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</si>
  <si>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</si>
  <si>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</si>
  <si>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</si>
  <si>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</si>
  <si>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</si>
  <si>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</si>
  <si>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</si>
  <si>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</si>
  <si>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</si>
  <si>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</si>
  <si>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</si>
  <si>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</si>
  <si>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</si>
  <si>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</si>
  <si>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</si>
  <si>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</si>
  <si>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</si>
  <si>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</si>
  <si>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</si>
  <si>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</si>
  <si>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</si>
  <si>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</si>
  <si>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</si>
  <si>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</si>
  <si>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</si>
  <si>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</si>
  <si>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</si>
  <si>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</si>
  <si>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</si>
  <si>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</si>
  <si>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</si>
  <si>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</si>
  <si>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</si>
  <si>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</si>
  <si>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</si>
  <si>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</si>
  <si>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</si>
  <si>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</si>
  <si>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</si>
  <si>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</si>
  <si>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</si>
  <si>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</si>
  <si>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</si>
  <si>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</si>
  <si>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</si>
  <si>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</si>
  <si>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</si>
  <si>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</si>
  <si>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</si>
  <si>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</si>
  <si>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</si>
  <si>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</si>
  <si>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</si>
  <si>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</si>
  <si>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</si>
  <si>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</si>
  <si>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</si>
  <si>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</si>
  <si>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</si>
  <si>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</si>
  <si>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</si>
  <si>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</si>
  <si>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</si>
  <si>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</si>
  <si>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</si>
  <si>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</si>
  <si>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</si>
  <si>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</si>
  <si>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</si>
  <si>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</si>
  <si>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</si>
  <si>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</si>
  <si>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</si>
  <si>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</si>
  <si>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</si>
  <si>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</si>
  <si>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</si>
  <si>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</si>
  <si>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</si>
  <si>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</si>
  <si>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</si>
  <si>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</si>
  <si>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</si>
  <si>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</si>
  <si>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</si>
  <si>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</si>
  <si>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</si>
  <si>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</si>
  <si>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</si>
  <si>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</si>
  <si>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</si>
  <si>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</si>
  <si>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</si>
  <si>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</si>
  <si>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</si>
  <si>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</si>
  <si>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</si>
  <si>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</si>
  <si>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</si>
  <si>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</si>
  <si>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</si>
  <si>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</si>
  <si>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</si>
  <si>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</si>
  <si>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</si>
  <si>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</si>
  <si>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</si>
  <si>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</si>
  <si>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</si>
  <si>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</si>
  <si>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</si>
  <si>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</si>
  <si>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</si>
  <si>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</si>
  <si>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</si>
  <si>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</si>
  <si>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</si>
  <si>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</si>
  <si>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</si>
  <si>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</si>
  <si>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</si>
  <si>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</si>
  <si>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</si>
  <si>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</si>
  <si>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</si>
  <si>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</si>
  <si>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</si>
  <si>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</si>
  <si>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</si>
  <si>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</si>
  <si>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</si>
  <si>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</si>
  <si>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</si>
  <si>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</si>
  <si>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</si>
  <si>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</si>
  <si>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</si>
  <si>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</si>
  <si>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</si>
  <si>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</si>
  <si>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</si>
  <si>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</si>
  <si>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</si>
  <si>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</si>
  <si>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</si>
  <si>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</si>
  <si>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</si>
  <si>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</si>
  <si>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</si>
  <si>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</si>
  <si>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</si>
  <si>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</si>
  <si>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</si>
  <si>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</si>
  <si>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</si>
  <si>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</si>
  <si>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</si>
  <si>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</si>
  <si>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</si>
  <si>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</si>
  <si>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</si>
  <si>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</si>
  <si>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</si>
  <si>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</si>
  <si>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</si>
  <si>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</si>
  <si>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</si>
  <si>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</si>
  <si>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</si>
  <si>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</si>
  <si>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</si>
  <si>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</si>
  <si>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</si>
  <si>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</si>
  <si>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</si>
  <si>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</si>
  <si>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</si>
  <si>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</si>
  <si>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</si>
  <si>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</si>
  <si>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</si>
  <si>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</si>
  <si>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</si>
  <si>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</si>
  <si>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</si>
  <si>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</si>
  <si>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</si>
  <si>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</si>
  <si>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</si>
  <si>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</si>
  <si>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</si>
  <si>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</si>
  <si>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</si>
  <si>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</si>
  <si>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</si>
  <si>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</si>
  <si>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</si>
  <si>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</si>
  <si>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</si>
  <si>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</si>
  <si>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</si>
  <si>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</si>
  <si>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</si>
  <si>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</si>
  <si>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</si>
  <si>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</si>
  <si>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</si>
  <si>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</si>
  <si>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</si>
  <si>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</si>
  <si>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</si>
  <si>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</si>
  <si>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</si>
  <si>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</si>
  <si>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</si>
  <si>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</si>
  <si>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</si>
  <si>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</si>
  <si>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</si>
  <si>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</si>
  <si>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</si>
  <si>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</si>
  <si>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</si>
  <si>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</si>
  <si>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</si>
  <si>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</si>
  <si>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</si>
  <si>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</si>
  <si>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</si>
  <si>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</si>
  <si>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</si>
  <si>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</si>
  <si>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</si>
  <si>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</si>
  <si>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</si>
  <si>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</si>
  <si>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</si>
  <si>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</si>
  <si>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</si>
  <si>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</si>
  <si>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</si>
  <si>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</si>
  <si>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</si>
  <si>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</si>
  <si>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</si>
  <si>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</si>
  <si>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</si>
  <si>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</si>
  <si>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</si>
  <si>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</si>
  <si>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</si>
  <si>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</si>
  <si>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</si>
  <si>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</si>
  <si>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</si>
  <si>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</si>
  <si>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</si>
  <si>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</si>
  <si>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</si>
  <si>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</si>
  <si>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</si>
  <si>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</si>
  <si>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</si>
  <si>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</si>
  <si>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</si>
  <si>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</si>
  <si>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</si>
  <si>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</si>
  <si>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</si>
  <si>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</si>
  <si>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</si>
  <si>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</si>
  <si>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</si>
  <si>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</si>
  <si>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</si>
  <si>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</si>
  <si>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</si>
  <si>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</si>
  <si>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</si>
  <si>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</si>
  <si>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</si>
  <si>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</si>
  <si>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</si>
  <si>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</si>
  <si>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</si>
  <si>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</si>
  <si>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</si>
  <si>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</si>
  <si>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</si>
  <si>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</si>
  <si>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</si>
  <si>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</si>
  <si>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</si>
  <si>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</si>
  <si>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</si>
  <si>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</si>
  <si>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</si>
  <si>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</si>
  <si>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</si>
  <si>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</si>
  <si>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</si>
  <si>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</si>
  <si>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</si>
  <si>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</si>
  <si>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</si>
  <si>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</si>
  <si>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</si>
  <si>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</si>
  <si>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</si>
  <si>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</si>
  <si>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</si>
  <si>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</si>
  <si>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</si>
  <si>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</si>
  <si>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</si>
  <si>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</si>
  <si>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</si>
  <si>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</si>
  <si>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</si>
  <si>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</si>
  <si>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</si>
  <si>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</si>
  <si>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</si>
  <si>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</si>
  <si>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</si>
  <si>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</si>
  <si>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</si>
  <si>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</si>
  <si>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</si>
  <si>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</si>
  <si>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</si>
  <si>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</si>
  <si>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</si>
  <si>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</si>
  <si>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</si>
  <si>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</si>
  <si>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</si>
  <si>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</si>
  <si>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</si>
  <si>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</si>
  <si>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</si>
  <si>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</si>
  <si>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</si>
  <si>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</si>
  <si>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</si>
  <si>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</si>
  <si>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</si>
  <si>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</si>
  <si>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</si>
  <si>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</si>
  <si>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</si>
  <si>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</si>
  <si>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</si>
  <si>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</si>
  <si>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</si>
  <si>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</si>
  <si>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</si>
  <si>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</si>
  <si>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</si>
  <si>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</si>
  <si>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</si>
  <si>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</si>
  <si>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</si>
  <si>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</si>
  <si>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</si>
  <si>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</si>
  <si>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</si>
  <si>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</si>
  <si>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</si>
  <si>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</si>
  <si>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</si>
  <si>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</si>
  <si>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</si>
  <si>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</si>
  <si>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</si>
  <si>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</si>
  <si>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</si>
  <si>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</si>
  <si>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</si>
  <si>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</si>
  <si>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</si>
  <si>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</si>
  <si>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</si>
  <si>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</si>
  <si>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</si>
  <si>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</si>
  <si>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</si>
  <si>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</si>
  <si>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</si>
  <si>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</si>
  <si>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</si>
  <si>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</si>
  <si>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</si>
  <si>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</si>
  <si>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</si>
  <si>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</si>
  <si>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</si>
  <si>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</si>
  <si>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</si>
  <si>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</si>
  <si>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</si>
  <si>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</si>
  <si>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</si>
  <si>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</si>
  <si>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</si>
  <si>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</si>
  <si>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</si>
  <si>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</si>
  <si>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</si>
  <si>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</si>
  <si>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</si>
  <si>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</si>
  <si>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</si>
  <si>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</si>
  <si>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</si>
  <si>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</si>
  <si>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</si>
  <si>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</si>
  <si>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</si>
  <si>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</si>
  <si>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</si>
  <si>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</si>
  <si>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</si>
  <si>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</si>
  <si>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</si>
  <si>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</si>
  <si>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</si>
  <si>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</si>
  <si>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</si>
  <si>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</si>
  <si>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</si>
  <si>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</si>
  <si>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</si>
  <si>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</si>
  <si>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</si>
  <si>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</si>
  <si>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</si>
  <si>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</si>
  <si>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</si>
  <si>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</si>
  <si>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</si>
  <si>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</si>
  <si>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</si>
  <si>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</si>
  <si>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</si>
  <si>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</si>
  <si>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</si>
  <si>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</si>
  <si>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</si>
  <si>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</si>
  <si>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</si>
  <si>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</si>
  <si>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</si>
  <si>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</si>
  <si>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</si>
  <si>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</si>
  <si>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</si>
  <si>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</si>
  <si>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</si>
  <si>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</si>
  <si>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</si>
  <si>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</si>
  <si>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</si>
  <si>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</si>
  <si>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</si>
  <si>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</si>
  <si>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</si>
  <si>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</si>
  <si>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</si>
  <si>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</si>
  <si>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</si>
  <si>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</si>
  <si>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</si>
  <si>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</si>
  <si>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</si>
  <si>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</si>
  <si>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</si>
  <si>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</si>
  <si>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</si>
  <si>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</si>
  <si>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</si>
  <si>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</si>
  <si>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</si>
  <si>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</si>
  <si>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</si>
  <si>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</si>
  <si>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</si>
  <si>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</si>
  <si>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</si>
  <si>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</si>
  <si>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</si>
  <si>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</si>
  <si>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</si>
  <si>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</si>
  <si>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</si>
  <si>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</si>
  <si>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</si>
  <si>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</si>
  <si>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</si>
  <si>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</si>
  <si>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</si>
  <si>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</si>
  <si>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</si>
  <si>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</si>
  <si>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</si>
  <si>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</si>
  <si>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</si>
  <si>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</si>
  <si>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</si>
  <si>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</si>
  <si>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</si>
  <si>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</si>
  <si>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</si>
  <si>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</si>
  <si>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</si>
  <si>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</si>
  <si>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</si>
  <si>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</si>
  <si>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</si>
  <si>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</si>
  <si>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</si>
  <si>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</si>
  <si>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</si>
  <si>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</si>
  <si>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</si>
  <si>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</si>
  <si>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</si>
  <si>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</si>
  <si>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</si>
  <si>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</si>
  <si>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</si>
  <si>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</si>
  <si>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</si>
  <si>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</si>
  <si>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</si>
  <si>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</si>
  <si>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</si>
  <si>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</si>
  <si>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</si>
  <si>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</si>
  <si>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</si>
  <si>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</si>
  <si>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</si>
  <si>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</si>
  <si>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</si>
  <si>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</si>
  <si>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</si>
  <si>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</si>
  <si>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</si>
  <si>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</si>
  <si>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</si>
  <si>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</si>
  <si>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</si>
  <si>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</si>
  <si>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</si>
  <si>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</si>
  <si>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</si>
  <si>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</si>
  <si>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</si>
  <si>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</si>
  <si>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</si>
  <si>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</si>
  <si>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</si>
  <si>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</si>
  <si>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</si>
  <si>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</si>
  <si>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</si>
  <si>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</si>
  <si>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</si>
  <si>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</si>
  <si>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</si>
  <si>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</si>
  <si>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</si>
  <si>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</si>
  <si>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</si>
  <si>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</si>
  <si>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</si>
  <si>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</si>
  <si>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</si>
  <si>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</si>
  <si>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</si>
  <si>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</si>
  <si>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</si>
  <si>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</si>
  <si>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</si>
  <si>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</si>
  <si>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</si>
  <si>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</si>
  <si>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</si>
  <si>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</si>
  <si>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</si>
  <si>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</si>
  <si>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</si>
  <si>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</si>
  <si>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</si>
  <si>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</si>
  <si>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</si>
  <si>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</si>
  <si>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</si>
  <si>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</si>
  <si>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</si>
  <si>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</si>
  <si>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</si>
  <si>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</si>
  <si>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</si>
  <si>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</si>
  <si>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</si>
  <si>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</si>
  <si>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</si>
  <si>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</si>
  <si>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</si>
  <si>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</si>
  <si>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</si>
  <si>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</si>
  <si>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</si>
  <si>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</si>
  <si>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</si>
  <si>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</si>
  <si>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</si>
  <si>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</si>
  <si>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</si>
  <si>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</si>
  <si>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</si>
  <si>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</si>
  <si>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</si>
  <si>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</si>
  <si>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</si>
  <si>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</si>
  <si>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</si>
  <si>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</si>
  <si>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</si>
  <si>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</si>
  <si>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</si>
  <si>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</si>
  <si>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</si>
  <si>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</si>
  <si>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</si>
  <si>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</si>
  <si>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</si>
  <si>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</si>
  <si>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</si>
  <si>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</si>
  <si>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</si>
  <si>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</si>
  <si>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</si>
  <si>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</si>
  <si>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</si>
  <si>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</si>
  <si>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</si>
  <si>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</si>
  <si>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</si>
  <si>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</si>
  <si>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</si>
  <si>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</si>
  <si>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</si>
  <si>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</si>
  <si>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</si>
  <si>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</si>
  <si>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</si>
  <si>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</si>
  <si>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</si>
  <si>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</si>
  <si>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</si>
  <si>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</si>
  <si>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</si>
  <si>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</si>
  <si>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</si>
  <si>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</si>
  <si>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</si>
  <si>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</si>
  <si>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</si>
  <si>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</si>
  <si>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</si>
  <si>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</si>
  <si>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</si>
  <si>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</si>
  <si>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</si>
  <si>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</si>
  <si>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</si>
  <si>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</si>
  <si>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</si>
  <si>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</si>
  <si>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</si>
  <si>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</si>
  <si>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</si>
  <si>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</si>
  <si>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</si>
  <si>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</si>
  <si>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</si>
  <si>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</si>
  <si>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</si>
  <si>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</si>
  <si>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</si>
  <si>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</si>
  <si>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</si>
  <si>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</si>
  <si>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</si>
  <si>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</si>
  <si>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</si>
  <si>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</si>
  <si>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</si>
  <si>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</si>
  <si>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</si>
  <si>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</si>
  <si>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</si>
  <si>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</si>
  <si>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</si>
  <si>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</si>
  <si>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</si>
  <si>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</si>
  <si>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</si>
  <si>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</si>
  <si>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</si>
  <si>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</si>
  <si>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</si>
  <si>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</si>
  <si>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</si>
  <si>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</si>
  <si>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</si>
  <si>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</si>
  <si>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</si>
  <si>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</si>
  <si>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</si>
  <si>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</si>
  <si>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</si>
  <si>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</si>
  <si>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</si>
  <si>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</si>
  <si>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</si>
  <si>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</si>
  <si>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</si>
  <si>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</si>
  <si>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</si>
  <si>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</si>
  <si>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</si>
  <si>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</si>
  <si>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</si>
  <si>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</si>
  <si>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</si>
  <si>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</si>
  <si>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</si>
  <si>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</si>
  <si>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</si>
  <si>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</si>
  <si>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</si>
  <si>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</si>
  <si>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</si>
  <si>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</si>
  <si>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</si>
  <si>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</si>
  <si>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</si>
  <si>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</si>
  <si>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</si>
  <si>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</si>
  <si>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</si>
  <si>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</si>
  <si>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</si>
  <si>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</si>
  <si>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</si>
  <si>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</si>
  <si>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</si>
  <si>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</si>
  <si>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</si>
  <si>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</si>
  <si>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</si>
  <si>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</si>
  <si>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</si>
  <si>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</si>
  <si>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</si>
  <si>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</si>
  <si>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</si>
  <si>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</si>
  <si>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</si>
  <si>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</si>
  <si>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</si>
  <si>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</si>
  <si>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</si>
  <si>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</si>
  <si>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</si>
  <si>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</si>
  <si>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</si>
  <si>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</si>
  <si>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</si>
  <si>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</si>
  <si>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</si>
  <si>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</si>
  <si>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</si>
  <si>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</si>
  <si>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</si>
  <si>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</si>
  <si>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</si>
  <si>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</si>
  <si>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</si>
  <si>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</si>
  <si>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</si>
  <si>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</si>
  <si>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</si>
  <si>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</si>
  <si>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</si>
  <si>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</si>
  <si>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</si>
  <si>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</si>
  <si>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</si>
  <si>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</si>
  <si>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</si>
  <si>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</si>
  <si>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</si>
  <si>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</si>
  <si>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</si>
  <si>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</si>
  <si>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</si>
  <si>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</si>
  <si>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</si>
  <si>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</si>
  <si>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</si>
  <si>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</si>
  <si>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</si>
  <si>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</si>
  <si>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</si>
  <si>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</si>
  <si>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</si>
  <si>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</si>
  <si>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</si>
  <si>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</si>
  <si>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</si>
  <si>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</si>
  <si>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</si>
  <si>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</si>
  <si>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</si>
  <si>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</si>
  <si>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</si>
  <si>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</si>
  <si>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</si>
  <si>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</si>
  <si>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</si>
  <si>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</si>
  <si>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</si>
  <si>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</si>
  <si>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</si>
  <si>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</si>
  <si>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</si>
  <si>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</si>
  <si>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</si>
  <si>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</si>
  <si>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</si>
  <si>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</si>
  <si>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</si>
  <si>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</si>
  <si>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</si>
  <si>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</si>
  <si>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</si>
  <si>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</si>
  <si>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</si>
  <si>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</si>
  <si>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</si>
  <si>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</si>
  <si>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</si>
  <si>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</si>
  <si>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</si>
  <si>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</si>
  <si>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</si>
  <si>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</si>
  <si>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</si>
  <si>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</si>
  <si>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</si>
  <si>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</si>
  <si>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</si>
  <si>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</si>
  <si>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</si>
  <si>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</si>
  <si>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</si>
  <si>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</si>
  <si>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</si>
  <si>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</si>
  <si>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</si>
  <si>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</si>
  <si>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</si>
  <si>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</si>
  <si>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</si>
  <si>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</si>
  <si>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</si>
  <si>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</si>
  <si>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</si>
  <si>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</si>
  <si>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</si>
  <si>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</si>
  <si>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</si>
  <si>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</si>
  <si>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</si>
  <si>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</si>
  <si>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</si>
  <si>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</si>
  <si>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</si>
  <si>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</si>
  <si>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</si>
  <si>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</si>
  <si>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</si>
  <si>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</si>
  <si>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</si>
  <si>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</si>
  <si>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</si>
  <si>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</si>
  <si>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</si>
  <si>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</si>
  <si>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</si>
  <si>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</si>
  <si>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</si>
  <si>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</si>
  <si>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</si>
  <si>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</si>
  <si>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</si>
  <si>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</si>
  <si>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</si>
  <si>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</si>
  <si>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</si>
  <si>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</si>
  <si>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</si>
  <si>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</si>
  <si>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</si>
  <si>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</si>
  <si>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</si>
  <si>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</si>
  <si>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</si>
  <si>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</si>
  <si>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</si>
  <si>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</si>
  <si>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</si>
  <si>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</si>
  <si>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</si>
  <si>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</si>
  <si>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</si>
  <si>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</si>
  <si>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</si>
  <si>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</si>
  <si>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</si>
  <si>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</si>
  <si>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</si>
  <si>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</si>
  <si>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</si>
  <si>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</si>
  <si>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</si>
  <si>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</si>
  <si>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</si>
  <si>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</si>
  <si>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</si>
  <si>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</si>
  <si>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</si>
  <si>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</si>
  <si>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</si>
  <si>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</si>
  <si>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</si>
  <si>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</si>
  <si>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</si>
  <si>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</si>
  <si>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</si>
  <si>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</si>
  <si>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</si>
  <si>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</si>
  <si>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</si>
  <si>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</si>
  <si>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</si>
  <si>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</si>
  <si>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</si>
  <si>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</si>
  <si>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</si>
  <si>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</si>
  <si>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</si>
  <si>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</si>
  <si>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</si>
  <si>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</si>
  <si>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</si>
  <si>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</si>
  <si>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</si>
  <si>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</si>
  <si>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</si>
  <si>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</si>
  <si>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</si>
  <si>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</si>
  <si>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</si>
  <si>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</si>
  <si>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</si>
  <si>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</si>
  <si>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</si>
  <si>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</si>
  <si>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</si>
  <si>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</si>
  <si>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</si>
  <si>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</si>
  <si>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</si>
  <si>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</si>
  <si>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</si>
  <si>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</si>
  <si>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</si>
  <si>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</si>
  <si>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</si>
  <si>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</si>
  <si>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</si>
  <si>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</si>
  <si>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</si>
  <si>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</si>
  <si>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</si>
  <si>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</si>
  <si>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</si>
  <si>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</si>
  <si>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</si>
  <si>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</si>
  <si>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</si>
  <si>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</si>
  <si>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</si>
  <si>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</si>
  <si>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</si>
  <si>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</si>
  <si>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</si>
  <si>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</si>
  <si>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</si>
  <si>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</si>
  <si>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</si>
  <si>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</si>
  <si>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</si>
  <si>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</si>
  <si>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</si>
  <si>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</si>
  <si>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</si>
  <si>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</si>
  <si>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</si>
  <si>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</si>
  <si>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</si>
  <si>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</si>
  <si>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</si>
  <si>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</si>
  <si>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</si>
  <si>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</si>
  <si>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</si>
  <si>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</si>
  <si>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</si>
  <si>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</si>
  <si>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</si>
  <si>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</si>
  <si>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</si>
  <si>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</si>
  <si>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</si>
  <si>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</si>
  <si>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</si>
  <si>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</si>
  <si>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</si>
  <si>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</si>
  <si>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</si>
  <si>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</si>
  <si>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</si>
  <si>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</si>
  <si>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</si>
  <si>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</si>
  <si>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</si>
  <si>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</si>
  <si>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</si>
  <si>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</si>
  <si>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</si>
  <si>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</si>
  <si>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</si>
  <si>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</si>
  <si>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</si>
  <si>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</si>
  <si>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</si>
  <si>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</si>
  <si>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</si>
  <si>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</si>
  <si>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</si>
  <si>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</si>
  <si>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</si>
  <si>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</si>
  <si>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</si>
  <si>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</si>
  <si>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</si>
  <si>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</si>
  <si>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</si>
  <si>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</si>
  <si>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</si>
  <si>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</si>
  <si>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</si>
  <si>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</si>
  <si>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</si>
  <si>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</si>
  <si>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</si>
  <si>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</si>
  <si>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</si>
  <si>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</si>
  <si>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</si>
  <si>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</si>
  <si>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</si>
  <si>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</si>
  <si>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</si>
  <si>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</si>
  <si>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</si>
  <si>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</si>
  <si>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</si>
  <si>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</si>
  <si>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</si>
  <si>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</si>
  <si>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</si>
  <si>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</si>
  <si>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</si>
  <si>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</si>
  <si>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</si>
  <si>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</si>
  <si>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</si>
  <si>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</si>
  <si>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</si>
  <si>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</si>
  <si>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</si>
  <si>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</si>
  <si>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</si>
  <si>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</si>
  <si>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</si>
  <si>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</si>
  <si>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</si>
  <si>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</si>
  <si>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</si>
  <si>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</si>
  <si>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</si>
  <si>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</si>
  <si>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</si>
  <si>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</si>
  <si>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</si>
  <si>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</si>
  <si>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</si>
  <si>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</si>
  <si>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</si>
  <si>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</si>
  <si>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</si>
  <si>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</si>
  <si>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</si>
  <si>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</si>
  <si>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</si>
  <si>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</si>
  <si>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</si>
  <si>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</si>
  <si>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</si>
  <si>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</si>
  <si>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</si>
  <si>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</si>
  <si>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</si>
  <si>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</si>
  <si>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</si>
  <si>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</si>
  <si>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</si>
  <si>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</si>
  <si>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</si>
  <si>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</si>
  <si>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</si>
  <si>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</si>
  <si>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</si>
  <si>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</si>
  <si>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</si>
  <si>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</si>
  <si>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</si>
  <si>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</si>
  <si>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</si>
  <si>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</si>
  <si>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</si>
  <si>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</si>
  <si>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</si>
  <si>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</si>
  <si>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</si>
  <si>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</si>
  <si>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</si>
  <si>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</si>
  <si>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</si>
  <si>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</si>
  <si>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</si>
  <si>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</si>
  <si>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</si>
  <si>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</si>
  <si>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</si>
  <si>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</si>
  <si>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</si>
  <si>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</si>
  <si>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</si>
  <si>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</si>
  <si>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</si>
  <si>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</si>
  <si>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</si>
  <si>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</si>
  <si>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</si>
  <si>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</si>
  <si>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</si>
  <si>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</si>
  <si>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</si>
  <si>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</si>
  <si>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</si>
  <si>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</si>
  <si>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</si>
  <si>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</si>
  <si>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</si>
  <si>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</si>
  <si>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</si>
  <si>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</si>
  <si>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</si>
  <si>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</si>
  <si>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</si>
  <si>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</si>
  <si>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</si>
  <si>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</si>
  <si>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</si>
  <si>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</si>
  <si>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</si>
  <si>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</si>
  <si>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</si>
  <si>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</si>
  <si>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</si>
  <si>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</si>
  <si>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</si>
  <si>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</si>
  <si>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</si>
  <si>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</si>
  <si>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</si>
  <si>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</si>
  <si>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</si>
  <si>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</si>
  <si>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</si>
  <si>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</si>
  <si>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</si>
  <si>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</si>
  <si>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</si>
  <si>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</si>
  <si>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</si>
  <si>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</si>
  <si>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</si>
  <si>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</si>
  <si>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</si>
  <si>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</si>
  <si>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</si>
  <si>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</si>
  <si>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</si>
  <si>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</si>
  <si>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</si>
  <si>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</si>
  <si>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</si>
  <si>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</si>
  <si>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</si>
  <si>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</si>
  <si>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</si>
  <si>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</si>
  <si>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</si>
  <si>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</si>
  <si>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</si>
  <si>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</si>
  <si>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</si>
  <si>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</si>
  <si>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</si>
  <si>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</si>
  <si>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</si>
  <si>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</si>
  <si>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</si>
  <si>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</si>
  <si>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</si>
  <si>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</si>
  <si>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</si>
  <si>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</si>
  <si>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</si>
  <si>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</si>
  <si>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</si>
  <si>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</si>
  <si>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</si>
  <si>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</si>
  <si>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</si>
  <si>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</si>
  <si>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</si>
  <si>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</si>
  <si>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</si>
  <si>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</si>
  <si>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</si>
  <si>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</si>
  <si>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</si>
  <si>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</si>
  <si>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</si>
  <si>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</si>
  <si>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</si>
  <si>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</si>
  <si>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</si>
  <si>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</si>
  <si>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</si>
  <si>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</si>
  <si>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</si>
  <si>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</si>
  <si>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</si>
  <si>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</si>
  <si>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</si>
  <si>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</si>
  <si>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</si>
  <si>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</si>
  <si>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</si>
  <si>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</si>
  <si>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</si>
  <si>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</si>
  <si>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</si>
  <si>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</si>
  <si>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</si>
  <si>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</si>
  <si>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</si>
  <si>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</si>
  <si>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</si>
  <si>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</si>
  <si>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</si>
  <si>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</si>
  <si>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</si>
  <si>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</si>
  <si>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</si>
  <si>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</si>
  <si>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</si>
  <si>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</si>
  <si>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</si>
  <si>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</si>
  <si>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</si>
  <si>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</si>
  <si>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</si>
  <si>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</si>
  <si>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</si>
  <si>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</si>
  <si>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</si>
  <si>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</si>
  <si>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</si>
  <si>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</si>
  <si>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</si>
  <si>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</si>
  <si>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</si>
  <si>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</si>
  <si>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</si>
  <si>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</si>
  <si>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</si>
  <si>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</si>
  <si>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</si>
  <si>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</si>
  <si>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</si>
  <si>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</si>
  <si>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</si>
  <si>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</si>
  <si>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</si>
  <si>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</si>
  <si>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</si>
  <si>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</si>
  <si>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</si>
  <si>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</si>
  <si>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</si>
  <si>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</si>
  <si>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</si>
  <si>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</si>
  <si>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</si>
  <si>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</si>
  <si>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</si>
  <si>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</si>
  <si>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</si>
  <si>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</si>
  <si>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</si>
  <si>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</si>
  <si>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</si>
  <si>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</si>
  <si>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</si>
  <si>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</si>
  <si>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</si>
  <si>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</si>
  <si>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</si>
  <si>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</si>
  <si>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</si>
  <si>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</si>
  <si>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</si>
  <si>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</si>
  <si>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</si>
  <si>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</si>
  <si>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</si>
  <si>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</si>
  <si>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</si>
  <si>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</si>
  <si>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</si>
  <si>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</si>
  <si>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</si>
  <si>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</si>
  <si>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</si>
  <si>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</si>
  <si>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</si>
  <si>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</si>
  <si>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</si>
  <si>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</si>
  <si>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</si>
  <si>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</si>
  <si>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</si>
  <si>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</si>
  <si>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</si>
  <si>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</si>
  <si>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</si>
  <si>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</si>
  <si>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</si>
  <si>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</si>
  <si>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</si>
  <si>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</si>
  <si>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</si>
  <si>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</si>
  <si>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</si>
  <si>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</si>
  <si>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</si>
  <si>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</si>
  <si>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</si>
  <si>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</si>
  <si>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</si>
  <si>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</si>
  <si>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</si>
  <si>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</si>
  <si>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</si>
  <si>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</si>
  <si>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</si>
  <si>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</si>
  <si>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</si>
  <si>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</si>
  <si>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</si>
  <si>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</si>
  <si>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</si>
  <si>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</si>
  <si>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</si>
  <si>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</si>
  <si>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</si>
  <si>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</si>
  <si>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</si>
  <si>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</si>
  <si>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</si>
  <si>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</si>
  <si>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</si>
  <si>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</si>
  <si>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</si>
  <si>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</si>
  <si>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</si>
  <si>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</si>
  <si>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</si>
  <si>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</si>
  <si>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</si>
  <si>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</si>
  <si>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</si>
  <si>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</si>
  <si>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</si>
  <si>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</si>
  <si>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</si>
  <si>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</si>
  <si>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</si>
  <si>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</si>
  <si>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</si>
  <si>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</si>
  <si>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</si>
  <si>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</si>
  <si>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</si>
  <si>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</si>
  <si>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</si>
  <si>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</si>
  <si>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</si>
  <si>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</si>
  <si>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</si>
  <si>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</si>
  <si>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</si>
  <si>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</si>
  <si>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</si>
  <si>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</si>
  <si>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</si>
  <si>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</si>
  <si>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</si>
  <si>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</si>
  <si>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</si>
  <si>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</si>
  <si>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</si>
  <si>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</si>
  <si>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</si>
  <si>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</si>
  <si>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</si>
  <si>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</si>
  <si>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</si>
  <si>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</si>
  <si>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</si>
  <si>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</si>
  <si>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</si>
  <si>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</si>
  <si>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</si>
  <si>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</si>
  <si>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</si>
  <si>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</si>
  <si>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</si>
  <si>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</si>
  <si>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</si>
  <si>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</si>
  <si>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</si>
  <si>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</si>
  <si>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</si>
  <si>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</si>
  <si>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</si>
  <si>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</si>
  <si>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</si>
  <si>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</si>
  <si>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</si>
  <si>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</si>
  <si>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</si>
  <si>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</si>
  <si>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</si>
  <si>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</si>
  <si>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</si>
  <si>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</si>
  <si>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</si>
  <si>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</si>
  <si>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</si>
  <si>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</si>
  <si>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</si>
  <si>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</si>
  <si>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</si>
  <si>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</si>
  <si>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</si>
  <si>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</si>
  <si>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</si>
  <si>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</si>
  <si>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</si>
  <si>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</si>
  <si>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</si>
  <si>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</si>
  <si>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</si>
  <si>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</si>
  <si>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</si>
  <si>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</si>
  <si>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</si>
  <si>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</si>
  <si>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</si>
  <si>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</si>
  <si>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</si>
  <si>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</si>
  <si>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</si>
  <si>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</si>
  <si>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</si>
  <si>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</si>
  <si>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</si>
  <si>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</si>
  <si>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</si>
  <si>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</si>
  <si>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</si>
  <si>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</si>
  <si>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</si>
  <si>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</si>
  <si>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</si>
  <si>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</si>
  <si>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</si>
  <si>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</si>
  <si>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</si>
  <si>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</si>
  <si>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</si>
  <si>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</si>
  <si>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</si>
  <si>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</si>
  <si>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</si>
  <si>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</si>
  <si>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</si>
  <si>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</si>
  <si>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</si>
  <si>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</si>
  <si>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</si>
  <si>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</si>
  <si>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</si>
  <si>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</si>
  <si>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</si>
  <si>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</si>
  <si>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</si>
  <si>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</si>
  <si>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</si>
  <si>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</si>
  <si>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</si>
  <si>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</si>
  <si>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</si>
  <si>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</si>
  <si>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</si>
  <si>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</si>
  <si>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</si>
  <si>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</si>
  <si>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</si>
  <si>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</si>
  <si>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</si>
  <si>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</si>
  <si>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</si>
  <si>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</si>
  <si>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</si>
  <si>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</si>
  <si>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</si>
  <si>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</si>
  <si>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</si>
  <si>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</si>
  <si>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</si>
  <si>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</si>
  <si>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</si>
  <si>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</si>
  <si>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</si>
  <si>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</si>
  <si>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</si>
  <si>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</si>
  <si>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</si>
  <si>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</si>
  <si>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</si>
  <si>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</si>
  <si>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</si>
  <si>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</si>
  <si>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</si>
  <si>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</si>
  <si>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</si>
  <si>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</si>
  <si>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</si>
  <si>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</si>
  <si>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</si>
  <si>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</si>
  <si>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</si>
  <si>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</si>
  <si>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</si>
  <si>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</si>
  <si>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</si>
  <si>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</si>
  <si>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</si>
  <si>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</si>
  <si>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</si>
  <si>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</si>
  <si>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</si>
  <si>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</si>
  <si>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</si>
  <si>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</si>
  <si>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</si>
  <si>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</si>
  <si>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</si>
  <si>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</si>
  <si>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</si>
  <si>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</si>
  <si>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</si>
  <si>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</si>
  <si>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</si>
  <si>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</si>
  <si>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</si>
  <si>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</si>
  <si>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</si>
  <si>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</si>
  <si>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</si>
  <si>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</si>
  <si>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</si>
  <si>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</si>
  <si>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</si>
  <si>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</si>
  <si>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</si>
  <si>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</si>
  <si>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</si>
  <si>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</si>
  <si>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</si>
  <si>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</si>
  <si>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</si>
  <si>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</si>
  <si>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</si>
  <si>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</si>
  <si>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</si>
  <si>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</si>
  <si>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</si>
  <si>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</si>
  <si>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</si>
  <si>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</si>
  <si>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</si>
  <si>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</si>
  <si>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</si>
  <si>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</si>
  <si>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</si>
  <si>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</si>
  <si>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</si>
  <si>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</si>
  <si>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</si>
  <si>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</si>
  <si>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</si>
  <si>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</si>
  <si>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</si>
  <si>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</si>
  <si>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</si>
  <si>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</si>
  <si>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</si>
  <si>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</si>
  <si>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</si>
  <si>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</si>
  <si>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</si>
  <si>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</si>
  <si>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</si>
  <si>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</si>
  <si>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</si>
  <si>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</si>
  <si>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</si>
  <si>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</si>
  <si>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</si>
  <si>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</si>
  <si>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</si>
  <si>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</si>
  <si>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</si>
  <si>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</si>
  <si>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</si>
  <si>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</si>
  <si>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</si>
  <si>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</si>
  <si>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</si>
  <si>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</si>
  <si>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</si>
  <si>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</si>
  <si>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</si>
  <si>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</si>
  <si>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</si>
  <si>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</si>
  <si>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</si>
  <si>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</si>
  <si>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</si>
  <si>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</si>
  <si>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</si>
  <si>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</si>
  <si>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</si>
  <si>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</si>
  <si>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</si>
  <si>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</si>
  <si>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</si>
  <si>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</si>
  <si>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</si>
  <si>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</si>
  <si>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</si>
  <si>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</si>
  <si>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</si>
  <si>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</si>
  <si>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</si>
  <si>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</si>
  <si>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</si>
  <si>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</si>
  <si>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</si>
  <si>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</si>
  <si>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</si>
  <si>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</si>
  <si>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</si>
  <si>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</si>
  <si>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</si>
  <si>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</si>
  <si>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</si>
  <si>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</si>
  <si>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</si>
  <si>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</si>
  <si>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</si>
  <si>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</si>
  <si>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</si>
  <si>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</si>
  <si>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</si>
  <si>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</si>
  <si>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</si>
  <si>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</si>
  <si>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</si>
  <si>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</si>
  <si>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</si>
  <si>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</si>
  <si>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</si>
  <si>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</si>
  <si>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</si>
  <si>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</si>
  <si>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</si>
  <si>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</si>
  <si>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</si>
  <si>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</si>
  <si>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</si>
  <si>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</si>
  <si>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</si>
  <si>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</si>
  <si>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</si>
  <si>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</si>
  <si>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</si>
  <si>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</si>
  <si>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</si>
  <si>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</si>
  <si>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</si>
  <si>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</si>
  <si>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</si>
  <si>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</si>
  <si>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</si>
  <si>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</si>
  <si>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</si>
  <si>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</si>
  <si>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</si>
  <si>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</si>
  <si>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</si>
  <si>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</si>
  <si>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</si>
  <si>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</si>
  <si>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</si>
  <si>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</si>
  <si>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</si>
  <si>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</si>
  <si>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</si>
  <si>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</si>
  <si>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</si>
  <si>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</si>
  <si>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</si>
  <si>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</si>
  <si>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</si>
  <si>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</si>
  <si>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</si>
  <si>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</si>
  <si>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</si>
  <si>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</si>
  <si>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</si>
  <si>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</si>
  <si>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</si>
  <si>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</si>
  <si>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</si>
  <si>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</si>
  <si>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</si>
  <si>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</si>
  <si>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</si>
  <si>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</si>
  <si>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</si>
  <si>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</si>
  <si>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</si>
  <si>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</si>
  <si>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</si>
  <si>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</si>
  <si>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</si>
  <si>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</si>
  <si>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</si>
  <si>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</si>
  <si>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</si>
  <si>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</si>
  <si>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</si>
  <si>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</si>
  <si>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</si>
  <si>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</si>
  <si>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</si>
  <si>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</si>
  <si>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</si>
  <si>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</si>
  <si>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</si>
  <si>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</si>
  <si>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</si>
  <si>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</si>
  <si>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</si>
  <si>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</si>
  <si>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</si>
  <si>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</si>
  <si>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</si>
  <si>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</si>
  <si>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</si>
  <si>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</si>
  <si>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</si>
  <si>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</si>
  <si>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</si>
  <si>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</si>
  <si>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</si>
  <si>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</si>
  <si>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</si>
  <si>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</si>
  <si>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</si>
  <si>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</si>
  <si>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</si>
  <si>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</si>
  <si>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</si>
  <si>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</si>
  <si>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</si>
  <si>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</si>
  <si>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</si>
  <si>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</si>
  <si>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</si>
  <si>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</si>
  <si>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</si>
  <si>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</si>
  <si>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</si>
  <si>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</si>
  <si>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</si>
  <si>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</si>
  <si>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</si>
  <si>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</si>
  <si>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</si>
  <si>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</si>
  <si>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</si>
  <si>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</si>
  <si>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</si>
  <si>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</si>
  <si>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</si>
  <si>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</si>
  <si>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</si>
  <si>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</si>
  <si>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</si>
  <si>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</si>
  <si>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</si>
  <si>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</si>
  <si>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</si>
  <si>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</si>
  <si>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</si>
  <si>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</si>
  <si>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</si>
  <si>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</si>
  <si>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</si>
  <si>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</si>
  <si>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</si>
  <si>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</si>
  <si>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</si>
  <si>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</si>
  <si>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</si>
  <si>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</si>
  <si>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</si>
  <si>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</si>
  <si>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</si>
  <si>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</si>
  <si>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</si>
  <si>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</si>
  <si>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</si>
  <si>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</si>
  <si>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</si>
  <si>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</si>
  <si>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</si>
  <si>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</si>
  <si>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</si>
  <si>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</si>
  <si>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</si>
  <si>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</si>
  <si>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</si>
  <si>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</si>
  <si>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</si>
  <si>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</si>
  <si>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</si>
  <si>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</si>
  <si>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</si>
  <si>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</si>
  <si>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</si>
  <si>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</si>
  <si>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</si>
  <si>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</si>
  <si>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</si>
  <si>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</si>
  <si>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</si>
  <si>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</si>
  <si>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</si>
  <si>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</si>
  <si>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</si>
  <si>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</si>
  <si>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</si>
  <si>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</si>
  <si>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</si>
  <si>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</si>
  <si>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</si>
  <si>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</si>
  <si>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</si>
  <si>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</si>
  <si>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</si>
  <si>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</si>
  <si>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</si>
  <si>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</si>
  <si>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</si>
  <si>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</si>
  <si>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</si>
  <si>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</si>
  <si>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</si>
  <si>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</si>
  <si>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</si>
  <si>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</si>
  <si>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</si>
  <si>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</si>
  <si>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</si>
  <si>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</si>
  <si>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</si>
  <si>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</si>
  <si>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</si>
  <si>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</si>
  <si>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</si>
  <si>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</si>
  <si>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</si>
  <si>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</si>
  <si>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</si>
  <si>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</si>
  <si>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</si>
  <si>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</si>
  <si>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</si>
  <si>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</si>
  <si>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</si>
  <si>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</si>
  <si>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</si>
  <si>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</si>
  <si>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</si>
  <si>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</si>
  <si>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</si>
  <si>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</si>
  <si>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</si>
  <si>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</si>
  <si>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</si>
  <si>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</si>
  <si>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</si>
  <si>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</si>
  <si>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</si>
  <si>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</si>
  <si>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</si>
  <si>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</si>
  <si>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</si>
  <si>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</si>
  <si>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</si>
  <si>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</si>
  <si>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</si>
  <si>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</si>
  <si>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</si>
  <si>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</si>
  <si>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</si>
  <si>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</si>
  <si>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</si>
  <si>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</si>
  <si>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</si>
  <si>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</si>
  <si>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</si>
  <si>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</si>
  <si>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</si>
  <si>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</si>
  <si>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</si>
  <si>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</si>
  <si>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</si>
  <si>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</si>
  <si>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</si>
  <si>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</si>
  <si>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</si>
  <si>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</si>
  <si>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</si>
  <si>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</si>
  <si>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</si>
  <si>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</si>
  <si>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</si>
  <si>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</si>
  <si>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</si>
  <si>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</si>
  <si>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</si>
  <si>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</si>
  <si>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</si>
  <si>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</si>
  <si>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</si>
  <si>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</si>
  <si>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</si>
  <si>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</si>
  <si>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</si>
  <si>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</si>
  <si>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</si>
  <si>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</si>
  <si>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</si>
  <si>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</si>
  <si>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</si>
  <si>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</si>
  <si>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</si>
  <si>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</si>
  <si>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</si>
  <si>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</si>
  <si>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</si>
  <si>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</si>
  <si>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</si>
  <si>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</si>
  <si>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</si>
  <si>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</si>
  <si>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</si>
  <si>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</si>
  <si>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</si>
  <si>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</si>
  <si>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</si>
  <si>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</si>
  <si>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</si>
  <si>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</si>
  <si>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</si>
  <si>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</si>
  <si>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</si>
  <si>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</si>
  <si>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</si>
  <si>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</si>
  <si>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</si>
  <si>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</si>
  <si>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</si>
  <si>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</si>
  <si>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</si>
  <si>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</si>
  <si>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</si>
  <si>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</si>
  <si>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</si>
  <si>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</si>
  <si>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</si>
  <si>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</si>
  <si>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</si>
  <si>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</si>
  <si>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</si>
  <si>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</si>
  <si>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</si>
  <si>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</si>
  <si>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</si>
  <si>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</si>
  <si>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</si>
  <si>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</si>
  <si>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</si>
  <si>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</si>
  <si>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</si>
  <si>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</si>
  <si>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</si>
  <si>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</si>
  <si>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</si>
  <si>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</si>
  <si>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</si>
  <si>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</si>
  <si>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</si>
  <si>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</si>
  <si>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</si>
  <si>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</si>
  <si>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</si>
  <si>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</si>
  <si>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</si>
  <si>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</si>
  <si>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</si>
  <si>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</si>
  <si>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</si>
  <si>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</si>
  <si>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</si>
  <si>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</si>
  <si>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</si>
  <si>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</si>
  <si>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</si>
  <si>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</si>
  <si>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</si>
  <si>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</si>
  <si>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</si>
  <si>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</si>
  <si>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</si>
  <si>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</si>
  <si>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</si>
  <si>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</si>
  <si>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</si>
  <si>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</si>
  <si>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</si>
  <si>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</si>
  <si>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</si>
  <si>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</si>
  <si>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</si>
  <si>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</si>
  <si>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</si>
  <si>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</si>
  <si>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</si>
  <si>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</si>
  <si>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</si>
  <si>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</si>
  <si>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</si>
  <si>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</si>
  <si>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</si>
  <si>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</si>
  <si>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</si>
  <si>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</si>
  <si>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</si>
  <si>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</si>
  <si>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</si>
  <si>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</si>
  <si>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</si>
  <si>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</si>
  <si>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</si>
  <si>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</si>
  <si>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</si>
  <si>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</si>
  <si>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</si>
  <si>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</si>
  <si>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</si>
  <si>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</si>
  <si>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</si>
  <si>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</si>
  <si>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</si>
  <si>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</si>
  <si>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</si>
  <si>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</si>
  <si>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</si>
  <si>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</si>
  <si>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</si>
  <si>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</si>
  <si>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</si>
  <si>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</si>
  <si>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</si>
  <si>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</si>
  <si>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</si>
  <si>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</si>
  <si>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</si>
  <si>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</si>
  <si>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</si>
  <si>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</si>
  <si>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</si>
  <si>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</si>
  <si>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</si>
  <si>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</si>
  <si>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</si>
  <si>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</si>
  <si>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</si>
  <si>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</si>
  <si>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</si>
  <si>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</si>
  <si>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</si>
  <si>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</si>
  <si>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</si>
  <si>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</si>
  <si>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</si>
  <si>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</si>
  <si>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</si>
  <si>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</si>
  <si>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</si>
  <si>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</si>
  <si>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</si>
  <si>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</si>
  <si>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</si>
  <si>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</si>
  <si>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</si>
  <si>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</si>
  <si>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</si>
  <si>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</si>
  <si>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</si>
  <si>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</si>
  <si>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</si>
  <si>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</si>
  <si>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</si>
  <si>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</si>
  <si>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</si>
  <si>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</si>
  <si>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</si>
  <si>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</si>
  <si>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</si>
  <si>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</si>
  <si>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</si>
  <si>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</si>
  <si>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</si>
  <si>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</si>
  <si>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</si>
  <si>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</si>
  <si>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</si>
  <si>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</si>
  <si>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</si>
  <si>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</si>
  <si>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</si>
  <si>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</si>
  <si>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</si>
  <si>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</si>
  <si>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</si>
  <si>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</si>
  <si>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</si>
  <si>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</si>
  <si>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</si>
  <si>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</si>
  <si>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</si>
  <si>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</si>
  <si>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</si>
  <si>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</si>
  <si>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</si>
  <si>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</si>
  <si>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</si>
  <si>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</si>
  <si>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</si>
  <si>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</si>
  <si>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</si>
  <si>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</si>
  <si>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</si>
  <si>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</si>
  <si>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</si>
  <si>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</si>
  <si>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</si>
  <si>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</si>
  <si>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</si>
  <si>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</si>
  <si>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</si>
  <si>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</si>
  <si>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</si>
  <si>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</si>
  <si>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</si>
  <si>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</si>
  <si>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</si>
  <si>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</si>
  <si>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</si>
  <si>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</si>
  <si>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</si>
  <si>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</si>
  <si>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</si>
  <si>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</si>
  <si>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</si>
  <si>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</si>
  <si>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</si>
  <si>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</si>
  <si>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</si>
  <si>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</si>
  <si>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</si>
  <si>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</si>
  <si>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</si>
  <si>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</si>
  <si>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</si>
  <si>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</si>
  <si>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</si>
  <si>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</si>
  <si>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</si>
  <si>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</si>
  <si>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</si>
  <si>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</si>
  <si>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</si>
  <si>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</si>
  <si>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</si>
  <si>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</si>
  <si>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</si>
  <si>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</si>
  <si>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</si>
  <si>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</si>
  <si>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</si>
  <si>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</si>
  <si>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</si>
  <si>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</si>
  <si>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</si>
  <si>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</si>
  <si>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</si>
  <si>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</si>
  <si>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</si>
  <si>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</si>
  <si>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</si>
  <si>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</si>
  <si>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</si>
  <si>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</si>
  <si>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</si>
  <si>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</si>
  <si>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</si>
  <si>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</si>
  <si>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</si>
  <si>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</si>
  <si>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</si>
  <si>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</si>
  <si>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</si>
  <si>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</si>
  <si>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</si>
  <si>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</si>
  <si>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</si>
  <si>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</si>
  <si>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</si>
  <si>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</si>
  <si>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</si>
  <si>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</si>
  <si>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</si>
  <si>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</si>
  <si>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</si>
  <si>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</si>
  <si>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</si>
  <si>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</si>
  <si>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</si>
  <si>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</si>
  <si>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</si>
  <si>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</si>
  <si>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</si>
  <si>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</si>
  <si>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</si>
  <si>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</si>
  <si>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</si>
  <si>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</si>
  <si>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</si>
  <si>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</si>
  <si>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</si>
  <si>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</si>
  <si>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</si>
  <si>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</si>
  <si>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</si>
  <si>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</si>
  <si>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</si>
  <si>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</si>
  <si>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</si>
  <si>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</si>
  <si>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</si>
  <si>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</si>
  <si>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</si>
  <si>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</si>
  <si>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</si>
  <si>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</si>
  <si>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</si>
  <si>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</si>
  <si>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</si>
  <si>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</si>
  <si>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</si>
  <si>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</si>
  <si>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</si>
  <si>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</si>
  <si>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</si>
  <si>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</si>
  <si>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</si>
  <si>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</si>
  <si>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</si>
  <si>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</si>
  <si>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</si>
  <si>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</si>
  <si>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</si>
  <si>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</si>
  <si>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</si>
  <si>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</si>
  <si>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</si>
  <si>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</si>
  <si>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</si>
  <si>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</si>
  <si>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</si>
  <si>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</si>
  <si>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</si>
  <si>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</si>
  <si>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</si>
  <si>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</si>
  <si>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</si>
  <si>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</si>
  <si>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</si>
  <si>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</si>
  <si>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</si>
  <si>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</si>
  <si>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</si>
  <si>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</si>
  <si>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</si>
  <si>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</si>
  <si>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</si>
  <si>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</si>
  <si>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</si>
  <si>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</si>
  <si>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</si>
  <si>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</si>
  <si>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</si>
  <si>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</si>
  <si>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</si>
  <si>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</si>
  <si>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</si>
  <si>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</si>
  <si>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</si>
  <si>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</si>
  <si>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</si>
  <si>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</si>
  <si>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</si>
  <si>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</si>
  <si>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</si>
  <si>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</si>
  <si>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</si>
  <si>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</si>
  <si>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</si>
  <si>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</si>
  <si>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</si>
  <si>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</si>
  <si>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</si>
  <si>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</si>
  <si>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</si>
  <si>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</si>
  <si>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</si>
  <si>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</si>
  <si>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</si>
  <si>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</si>
  <si>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</si>
  <si>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</si>
  <si>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</si>
  <si>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</si>
  <si>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</si>
  <si>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</si>
  <si>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</si>
  <si>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</si>
  <si>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</si>
  <si>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</si>
  <si>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</si>
  <si>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</si>
  <si>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</si>
  <si>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</si>
  <si>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</si>
  <si>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</si>
  <si>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</si>
  <si>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</si>
  <si>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</si>
  <si>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</si>
  <si>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</si>
  <si>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</si>
  <si>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</si>
  <si>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</si>
  <si>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</si>
  <si>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</si>
  <si>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</si>
  <si>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</si>
  <si>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</si>
  <si>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</si>
  <si>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</si>
  <si>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</si>
  <si>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</si>
  <si>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</si>
  <si>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</si>
  <si>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</si>
  <si>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</si>
  <si>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</si>
  <si>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</si>
  <si>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</si>
  <si>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</si>
  <si>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</si>
  <si>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</si>
  <si>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</si>
  <si>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</si>
  <si>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</si>
  <si>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</si>
  <si>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</si>
  <si>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</si>
  <si>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</si>
  <si>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</si>
  <si>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</si>
  <si>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</si>
  <si>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</si>
  <si>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</si>
  <si>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</si>
  <si>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</si>
  <si>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</si>
  <si>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</si>
  <si>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</si>
  <si>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</si>
  <si>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</si>
  <si>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</si>
  <si>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</si>
  <si>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</si>
  <si>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</si>
  <si>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</si>
  <si>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</si>
  <si>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</si>
  <si>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</si>
  <si>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</si>
  <si>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</si>
  <si>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</si>
  <si>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</si>
  <si>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</si>
  <si>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</si>
  <si>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</si>
  <si>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</si>
  <si>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</si>
  <si>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</si>
  <si>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</si>
  <si>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</si>
  <si>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</si>
  <si>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</si>
  <si>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</si>
  <si>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</si>
  <si>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</si>
  <si>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</si>
  <si>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</si>
  <si>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</si>
  <si>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</si>
  <si>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</si>
  <si>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</si>
  <si>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</si>
  <si>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</si>
  <si>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</si>
  <si>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</si>
  <si>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</si>
  <si>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</si>
  <si>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</si>
  <si>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</si>
  <si>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</si>
  <si>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</si>
  <si>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</si>
  <si>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</si>
  <si>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</si>
  <si>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</si>
  <si>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</si>
  <si>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</si>
  <si>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</si>
  <si>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</si>
  <si>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</si>
  <si>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</si>
  <si>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</si>
  <si>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</si>
  <si>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</si>
  <si>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</si>
  <si>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</si>
  <si>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</si>
  <si>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</si>
  <si>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</si>
  <si>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</si>
  <si>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</si>
  <si>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</si>
  <si>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</si>
  <si>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</si>
  <si>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</si>
  <si>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</si>
  <si>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</si>
  <si>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</si>
  <si>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</si>
  <si>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</si>
  <si>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</si>
  <si>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</si>
  <si>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</si>
  <si>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</si>
  <si>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</si>
  <si>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</si>
  <si>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</si>
  <si>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</si>
  <si>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</si>
  <si>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</si>
  <si>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</si>
  <si>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</si>
  <si>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</si>
  <si>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</si>
  <si>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</si>
  <si>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</si>
  <si>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</si>
  <si>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</si>
  <si>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</si>
  <si>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</si>
  <si>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</si>
  <si>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</si>
  <si>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</si>
  <si>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</si>
  <si>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</si>
  <si>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</si>
  <si>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</si>
  <si>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</si>
  <si>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</si>
  <si>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</si>
  <si>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</si>
  <si>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</si>
  <si>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</si>
  <si>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</si>
  <si>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</si>
  <si>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</si>
  <si>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</si>
  <si>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</si>
  <si>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</si>
  <si>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</si>
  <si>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</si>
  <si>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</si>
  <si>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</si>
  <si>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</si>
  <si>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</si>
  <si>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</si>
  <si>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</si>
  <si>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</si>
  <si>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</si>
  <si>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</si>
  <si>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</si>
  <si>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</si>
  <si>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</si>
  <si>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</si>
  <si>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</si>
  <si>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</si>
  <si>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</si>
  <si>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</si>
  <si>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</si>
  <si>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</si>
  <si>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</si>
  <si>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</si>
  <si>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</si>
  <si>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</si>
  <si>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</si>
  <si>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</si>
  <si>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</si>
  <si>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</si>
  <si>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</si>
  <si>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</si>
  <si>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</si>
  <si>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</si>
  <si>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</si>
  <si>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</si>
  <si>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</si>
  <si>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</si>
  <si>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</si>
  <si>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</si>
  <si>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</si>
  <si>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</si>
  <si>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</si>
  <si>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</si>
  <si>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</si>
  <si>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</si>
  <si>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</si>
  <si>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</si>
  <si>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</si>
  <si>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</si>
  <si>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</si>
  <si>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</si>
  <si>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</si>
  <si>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</si>
  <si>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</si>
  <si>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</si>
  <si>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</si>
  <si>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</si>
  <si>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</si>
  <si>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</si>
  <si>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</si>
  <si>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</si>
  <si>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</si>
  <si>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</si>
  <si>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</si>
  <si>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</si>
  <si>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</si>
  <si>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</si>
  <si>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</si>
  <si>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</si>
  <si>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</si>
  <si>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</si>
  <si>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</si>
  <si>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</si>
  <si>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</si>
  <si>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</si>
  <si>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</si>
  <si>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</si>
  <si>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</si>
  <si>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</si>
  <si>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</si>
  <si>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</si>
  <si>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</si>
  <si>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</si>
  <si>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</si>
  <si>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</si>
  <si>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</si>
  <si>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</si>
  <si>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</si>
  <si>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</si>
  <si>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</si>
  <si>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</si>
  <si>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</si>
  <si>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</si>
  <si>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</si>
  <si>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</si>
  <si>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</si>
  <si>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</si>
  <si>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</si>
  <si>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</si>
  <si>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</si>
  <si>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</si>
  <si>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</si>
  <si>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</si>
  <si>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</si>
  <si>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</si>
  <si>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</si>
  <si>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</si>
  <si>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</si>
  <si>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</si>
  <si>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</si>
  <si>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</si>
  <si>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</si>
  <si>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</si>
  <si>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</si>
  <si>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</si>
  <si>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</si>
  <si>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</si>
  <si>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</si>
  <si>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</si>
  <si>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</si>
  <si>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</si>
  <si>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</si>
  <si>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</si>
  <si>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</si>
  <si>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</si>
  <si>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</si>
  <si>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</si>
  <si>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</si>
  <si>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</si>
  <si>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</si>
  <si>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</si>
  <si>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</si>
  <si>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</si>
  <si>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</si>
  <si>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</si>
  <si>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</si>
  <si>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</si>
  <si>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</si>
  <si>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</si>
  <si>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</si>
  <si>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</si>
  <si>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</si>
  <si>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</si>
  <si>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</si>
  <si>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</si>
  <si>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</si>
  <si>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</si>
  <si>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</si>
  <si>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</si>
  <si>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</si>
  <si>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</si>
  <si>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</si>
  <si>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</si>
  <si>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</si>
  <si>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</si>
  <si>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</si>
  <si>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</si>
  <si>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</si>
  <si>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</si>
  <si>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</si>
  <si>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</si>
  <si>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</si>
  <si>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</si>
  <si>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</si>
  <si>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</si>
  <si>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</si>
  <si>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</si>
  <si>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</si>
  <si>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</si>
  <si>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</si>
  <si>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</si>
  <si>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</si>
  <si>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</si>
  <si>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</si>
  <si>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</si>
  <si>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</si>
  <si>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</si>
  <si>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</si>
  <si>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</si>
  <si>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</si>
  <si>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</si>
  <si>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</si>
  <si>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</si>
  <si>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</si>
  <si>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</si>
  <si>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</si>
  <si>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</si>
  <si>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</si>
  <si>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</si>
  <si>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</si>
  <si>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</si>
  <si>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</si>
  <si>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</si>
  <si>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</si>
  <si>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</si>
  <si>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</si>
  <si>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</si>
  <si>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</si>
  <si>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</si>
  <si>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</si>
  <si>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</si>
  <si>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</si>
  <si>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</si>
  <si>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</si>
  <si>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</si>
  <si>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</si>
  <si>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</si>
  <si>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</si>
  <si>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</si>
  <si>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</si>
  <si>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</si>
  <si>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</si>
  <si>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</si>
  <si>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</si>
  <si>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</si>
  <si>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</si>
  <si>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</si>
  <si>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</si>
  <si>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</si>
  <si>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</si>
  <si>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</si>
  <si>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</si>
  <si>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</si>
  <si>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</si>
  <si>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</si>
  <si>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</si>
  <si>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</si>
  <si>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</si>
  <si>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</si>
  <si>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</si>
  <si>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</si>
  <si>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</si>
  <si>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</si>
  <si>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</si>
  <si>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</si>
  <si>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</si>
  <si>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</si>
  <si>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</si>
  <si>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</si>
  <si>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</si>
  <si>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</si>
  <si>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</si>
  <si>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</si>
  <si>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</si>
  <si>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</si>
  <si>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</si>
  <si>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</si>
  <si>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</si>
  <si>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</si>
  <si>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</si>
  <si>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</si>
  <si>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</si>
  <si>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</si>
  <si>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</si>
  <si>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</si>
  <si>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</si>
  <si>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</si>
  <si>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</si>
  <si>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</si>
  <si>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</si>
  <si>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</si>
  <si>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</si>
  <si>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</si>
  <si>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</si>
  <si>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</si>
  <si>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</si>
  <si>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</si>
  <si>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</si>
  <si>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</si>
  <si>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</si>
  <si>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</si>
  <si>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</si>
  <si>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</si>
  <si>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</si>
  <si>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</si>
  <si>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</si>
  <si>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</si>
  <si>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</si>
  <si>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</si>
  <si>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</si>
  <si>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</si>
  <si>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</si>
  <si>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</si>
  <si>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</si>
  <si>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</si>
  <si>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</si>
  <si>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</si>
  <si>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</si>
  <si>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</si>
  <si>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</si>
  <si>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</si>
  <si>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</si>
  <si>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</si>
  <si>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</si>
  <si>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</si>
  <si>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</si>
  <si>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</si>
  <si>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</si>
  <si>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</si>
  <si>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</si>
  <si>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</si>
  <si>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</si>
  <si>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</si>
  <si>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</si>
  <si>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</si>
  <si>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</si>
  <si>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</si>
  <si>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</si>
  <si>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</si>
  <si>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</si>
  <si>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</si>
  <si>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</si>
  <si>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</si>
  <si>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</si>
  <si>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</si>
  <si>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</si>
  <si>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</si>
  <si>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</si>
  <si>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</si>
  <si>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</si>
  <si>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</si>
  <si>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</si>
  <si>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</si>
  <si>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</si>
  <si>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</si>
  <si>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</si>
  <si>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</si>
  <si>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</si>
  <si>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</si>
  <si>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</si>
  <si>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</si>
  <si>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</si>
  <si>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</si>
  <si>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</si>
  <si>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</si>
  <si>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</si>
  <si>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</si>
  <si>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</si>
  <si>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</si>
  <si>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</si>
  <si>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</si>
  <si>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</si>
  <si>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</si>
  <si>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</si>
  <si>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</si>
  <si>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</si>
  <si>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</si>
  <si>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</si>
  <si>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</si>
  <si>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</si>
  <si>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</si>
  <si>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</si>
  <si>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</si>
  <si>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</si>
  <si>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</si>
  <si>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</si>
  <si>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</si>
  <si>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</si>
  <si>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</si>
  <si>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</si>
  <si>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</si>
  <si>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</si>
  <si>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</si>
  <si>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</si>
  <si>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</si>
  <si>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</si>
  <si>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</si>
  <si>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</si>
  <si>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</si>
  <si>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</si>
  <si>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</si>
  <si>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</si>
  <si>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</si>
  <si>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</si>
  <si>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</si>
  <si>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</si>
  <si>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</si>
  <si>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</si>
  <si>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</si>
  <si>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</si>
  <si>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</si>
  <si>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</si>
  <si>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</si>
  <si>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</si>
  <si>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</si>
  <si>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</si>
  <si>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</si>
  <si>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</si>
  <si>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</si>
  <si>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</si>
  <si>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</si>
  <si>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</si>
  <si>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</si>
  <si>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</si>
  <si>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</si>
  <si>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</si>
  <si>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</si>
  <si>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</si>
  <si>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</si>
  <si>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</si>
  <si>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</si>
  <si>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</si>
  <si>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</si>
  <si>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</si>
  <si>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</si>
  <si>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</si>
  <si>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</si>
  <si>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</si>
  <si>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</si>
  <si>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</si>
  <si>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</si>
  <si>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</si>
  <si>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</si>
  <si>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</si>
  <si>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</si>
  <si>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</si>
  <si>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</si>
  <si>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</si>
  <si>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</si>
  <si>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</si>
  <si>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</si>
  <si>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</si>
  <si>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</si>
  <si>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</si>
  <si>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</si>
  <si>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</si>
  <si>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</si>
  <si>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</si>
  <si>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</si>
  <si>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</si>
  <si>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</si>
  <si>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</si>
  <si>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</si>
  <si>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</si>
  <si>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</si>
  <si>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</si>
  <si>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</si>
  <si>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</si>
  <si>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</si>
  <si>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</si>
  <si>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</si>
  <si>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</si>
  <si>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</si>
  <si>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</si>
  <si>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</si>
  <si>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</si>
  <si>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</si>
  <si>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</si>
  <si>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</si>
  <si>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</si>
  <si>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</si>
  <si>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</si>
  <si>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</si>
  <si>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</si>
  <si>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</si>
  <si>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</si>
  <si>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</si>
  <si>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</si>
  <si>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</si>
  <si>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</si>
  <si>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</si>
  <si>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</si>
  <si>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</si>
  <si>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</si>
  <si>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</si>
  <si>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</si>
  <si>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</si>
  <si>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</si>
  <si>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</si>
  <si>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</si>
  <si>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</si>
  <si>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</si>
  <si>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</si>
  <si>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</si>
  <si>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</si>
  <si>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</si>
  <si>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</si>
  <si>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</si>
  <si>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</si>
  <si>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</si>
  <si>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</si>
  <si>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</si>
  <si>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</si>
  <si>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</si>
  <si>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</si>
  <si>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</si>
  <si>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</si>
  <si>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</si>
  <si>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</si>
  <si>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</si>
  <si>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</si>
  <si>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</si>
  <si>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</si>
  <si>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</si>
  <si>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</si>
  <si>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</si>
  <si>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</si>
  <si>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</si>
  <si>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</si>
  <si>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</si>
  <si>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</si>
  <si>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</si>
  <si>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</si>
  <si>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</si>
  <si>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</si>
  <si>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</si>
  <si>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</si>
  <si>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</si>
  <si>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</si>
  <si>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</si>
  <si>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</si>
  <si>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</si>
  <si>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</si>
  <si>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</si>
  <si>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</si>
  <si>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</si>
  <si>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</si>
  <si>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</si>
  <si>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</si>
  <si>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</si>
  <si>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</si>
  <si>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</si>
  <si>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</si>
  <si>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</si>
  <si>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</si>
  <si>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</si>
  <si>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</si>
  <si>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</si>
  <si>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</si>
  <si>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</si>
  <si>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</si>
  <si>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</si>
  <si>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</si>
  <si>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</si>
  <si>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</si>
  <si>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</si>
  <si>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</si>
  <si>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</si>
  <si>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</si>
  <si>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</si>
  <si>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</si>
  <si>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</si>
  <si>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</si>
  <si>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</si>
  <si>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</si>
  <si>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</si>
  <si>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</si>
  <si>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</si>
  <si>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</si>
  <si>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</si>
  <si>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</si>
  <si>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</si>
  <si>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</si>
  <si>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</si>
  <si>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</si>
  <si>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</si>
  <si>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</si>
  <si>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</si>
  <si>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</si>
  <si>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</si>
  <si>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</si>
  <si>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</si>
  <si>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</si>
  <si>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</si>
  <si>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</si>
  <si>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</si>
  <si>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</si>
  <si>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</si>
  <si>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</si>
  <si>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</si>
  <si>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</si>
  <si>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</si>
  <si>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</si>
  <si>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</si>
  <si>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</si>
  <si>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</si>
  <si>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</si>
  <si>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</si>
  <si>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</si>
  <si>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</si>
  <si>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</si>
  <si>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</si>
  <si>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</si>
  <si>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</si>
  <si>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</si>
  <si>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</si>
  <si>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</si>
  <si>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</si>
  <si>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</si>
  <si>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</si>
  <si>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</si>
  <si>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</si>
  <si>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</si>
  <si>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</si>
  <si>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</si>
  <si>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</si>
  <si>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</si>
  <si>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</si>
  <si>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</si>
  <si>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</si>
  <si>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</si>
  <si>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</si>
  <si>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</si>
  <si>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</si>
  <si>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</si>
  <si>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</si>
  <si>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</si>
  <si>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</si>
  <si>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</si>
  <si>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</si>
  <si>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</si>
  <si>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</si>
  <si>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</si>
  <si>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</si>
  <si>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</si>
  <si>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</si>
  <si>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</si>
  <si>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</si>
  <si>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</si>
  <si>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</si>
  <si>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</si>
  <si>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</si>
  <si>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</si>
  <si>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</si>
  <si>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</si>
  <si>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</si>
  <si>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</si>
  <si>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</si>
  <si>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</si>
  <si>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</si>
  <si>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</si>
  <si>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</si>
  <si>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</si>
  <si>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</si>
  <si>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</si>
  <si>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</si>
  <si>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</si>
  <si>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</si>
  <si>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</si>
  <si>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</si>
  <si>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</si>
  <si>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</si>
  <si>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</si>
  <si>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</si>
  <si>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</si>
  <si>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</si>
  <si>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</si>
  <si>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</si>
  <si>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</si>
  <si>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</si>
  <si>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</si>
  <si>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</si>
  <si>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</si>
  <si>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</si>
  <si>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</si>
  <si>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</si>
  <si>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</si>
  <si>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</si>
  <si>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</si>
  <si>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</si>
  <si>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</si>
  <si>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</si>
  <si>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</si>
  <si>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</si>
  <si>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</si>
  <si>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</si>
  <si>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</si>
  <si>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</si>
  <si>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</si>
  <si>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</si>
  <si>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</si>
  <si>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</si>
  <si>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</si>
  <si>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</si>
  <si>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</si>
  <si>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</si>
  <si>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</si>
  <si>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</si>
  <si>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</si>
  <si>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</si>
  <si>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</si>
  <si>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</si>
  <si>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</si>
  <si>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</si>
  <si>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</si>
  <si>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</si>
  <si>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</si>
  <si>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</si>
  <si>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</si>
  <si>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</si>
  <si>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</si>
  <si>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</si>
  <si>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</si>
  <si>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</si>
  <si>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</si>
  <si>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</si>
  <si>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</si>
  <si>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</si>
  <si>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</si>
  <si>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</si>
  <si>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</si>
  <si>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</si>
  <si>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</si>
  <si>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</si>
  <si>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</si>
  <si>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</si>
  <si>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</si>
  <si>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</si>
  <si>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</si>
  <si>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</si>
  <si>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</si>
  <si>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</si>
  <si>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</si>
  <si>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</si>
  <si>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</si>
  <si>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</si>
  <si>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</si>
  <si>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</si>
  <si>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</si>
  <si>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</si>
  <si>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</si>
  <si>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</si>
  <si>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</si>
  <si>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</si>
  <si>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</si>
  <si>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</si>
  <si>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</si>
  <si>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</si>
  <si>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</si>
  <si>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</si>
  <si>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</si>
  <si>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</si>
  <si>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</si>
  <si>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</si>
  <si>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</si>
  <si>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</si>
  <si>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</si>
  <si>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</si>
  <si>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</si>
  <si>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</si>
  <si>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</si>
  <si>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</si>
  <si>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</si>
  <si>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</si>
  <si>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</si>
  <si>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</si>
  <si>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</si>
  <si>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</si>
  <si>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</si>
  <si>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</si>
  <si>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</si>
  <si>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</si>
  <si>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</si>
  <si>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</si>
  <si>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</si>
  <si>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</si>
  <si>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</si>
  <si>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</si>
  <si>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</si>
  <si>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</si>
  <si>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</si>
  <si>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</si>
  <si>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</si>
  <si>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</si>
  <si>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</si>
  <si>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</si>
  <si>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</si>
  <si>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</si>
  <si>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</si>
  <si>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</si>
  <si>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</si>
  <si>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</si>
  <si>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</si>
  <si>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</si>
  <si>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</si>
  <si>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</si>
  <si>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</si>
  <si>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</si>
  <si>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</si>
  <si>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</si>
  <si>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</si>
  <si>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</si>
  <si>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</si>
  <si>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</si>
  <si>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</si>
  <si>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</si>
  <si>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</si>
  <si>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</si>
  <si>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</si>
  <si>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</si>
  <si>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</si>
  <si>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</si>
  <si>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</si>
  <si>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</si>
  <si>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</si>
  <si>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</si>
  <si>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</si>
  <si>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</si>
  <si>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</si>
  <si>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</si>
  <si>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</si>
  <si>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</si>
  <si>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</si>
  <si>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</si>
  <si>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</si>
  <si>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</si>
  <si>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</si>
  <si>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</si>
  <si>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</si>
  <si>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</si>
  <si>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</si>
  <si>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</si>
  <si>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</si>
  <si>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</si>
  <si>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</si>
  <si>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</si>
  <si>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</si>
  <si>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</si>
  <si>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</si>
  <si>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</si>
  <si>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</si>
  <si>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</si>
  <si>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</si>
  <si>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</si>
  <si>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</si>
  <si>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</si>
  <si>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</si>
  <si>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</si>
  <si>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</si>
  <si>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</si>
  <si>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</si>
  <si>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</si>
  <si>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</si>
  <si>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</si>
  <si>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</si>
  <si>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</si>
  <si>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</si>
  <si>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</si>
  <si>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</si>
  <si>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</si>
  <si>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</si>
  <si>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</si>
  <si>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</si>
  <si>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</si>
  <si>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</si>
  <si>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</si>
  <si>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</si>
  <si>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</si>
  <si>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</si>
  <si>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</si>
  <si>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</si>
  <si>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</si>
  <si>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</si>
  <si>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</si>
  <si>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</si>
  <si>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</si>
  <si>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</si>
  <si>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</si>
  <si>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</si>
  <si>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</si>
  <si>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</si>
  <si>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</si>
  <si>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</si>
  <si>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</si>
  <si>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</si>
  <si>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</si>
  <si>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</si>
  <si>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</si>
  <si>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</si>
  <si>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</si>
  <si>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</si>
  <si>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</si>
  <si>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</si>
  <si>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</si>
  <si>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</si>
  <si>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</si>
  <si>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</si>
  <si>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</si>
  <si>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</si>
  <si>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</si>
  <si>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</si>
  <si>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</si>
  <si>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</si>
  <si>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</si>
  <si>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</si>
  <si>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</si>
  <si>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</si>
  <si>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</si>
  <si>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</si>
  <si>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</si>
  <si>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</si>
  <si>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</si>
  <si>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</si>
  <si>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</si>
  <si>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</si>
  <si>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</si>
  <si>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</si>
  <si>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</si>
  <si>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</si>
  <si>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</si>
  <si>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</si>
  <si>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</si>
  <si>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</si>
  <si>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</si>
  <si>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</si>
  <si>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</si>
  <si>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</si>
  <si>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</si>
  <si>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</si>
  <si>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</si>
  <si>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</si>
  <si>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</si>
  <si>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</si>
  <si>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</si>
  <si>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</si>
  <si>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</si>
  <si>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</si>
  <si>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</si>
  <si>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</si>
  <si>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</si>
  <si>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</si>
  <si>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</si>
  <si>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</si>
  <si>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</si>
  <si>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</si>
  <si>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</si>
  <si>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</si>
  <si>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</si>
  <si>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</si>
  <si>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</si>
  <si>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</si>
  <si>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</si>
  <si>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</si>
  <si>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</si>
  <si>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</si>
  <si>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</si>
  <si>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</si>
  <si>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</si>
  <si>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</si>
  <si>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</si>
  <si>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</si>
  <si>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</si>
  <si>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</si>
  <si>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</si>
  <si>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</si>
  <si>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</si>
  <si>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</si>
  <si>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</si>
  <si>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</si>
  <si>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</si>
  <si>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</si>
  <si>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</si>
  <si>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</si>
  <si>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</si>
  <si>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</si>
  <si>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</si>
  <si>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</si>
  <si>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</si>
  <si>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</si>
  <si>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</si>
  <si>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</si>
  <si>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</si>
  <si>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</si>
  <si>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</si>
  <si>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</si>
  <si>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</si>
  <si>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</si>
  <si>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</si>
  <si>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</si>
  <si>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</si>
  <si>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</si>
  <si>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</si>
  <si>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</si>
  <si>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</si>
  <si>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</si>
  <si>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</si>
  <si>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</si>
  <si>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</si>
  <si>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</si>
  <si>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</si>
  <si>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</si>
  <si>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</si>
  <si>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</si>
  <si>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</si>
  <si>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</si>
  <si>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</si>
  <si>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</si>
  <si>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</si>
  <si>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</si>
  <si>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</si>
  <si>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</si>
  <si>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</si>
  <si>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</si>
  <si>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</si>
  <si>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</si>
  <si>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</si>
  <si>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</si>
  <si>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</si>
  <si>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</si>
  <si>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</si>
  <si>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</si>
  <si>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</si>
  <si>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</si>
  <si>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</si>
  <si>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</si>
  <si>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</si>
  <si>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</si>
  <si>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</si>
  <si>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</si>
  <si>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</si>
  <si>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</si>
  <si>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</si>
  <si>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</si>
  <si>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</si>
  <si>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</si>
  <si>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</si>
  <si>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</si>
  <si>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</si>
  <si>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</si>
  <si>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</si>
  <si>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</si>
  <si>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</si>
  <si>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</si>
  <si>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</si>
  <si>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</si>
  <si>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</si>
  <si>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</si>
  <si>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</si>
  <si>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</si>
  <si>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</si>
  <si>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</si>
  <si>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</si>
  <si>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</si>
  <si>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</si>
  <si>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</si>
  <si>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</si>
  <si>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</si>
  <si>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</si>
  <si>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</si>
  <si>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</si>
  <si>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</si>
  <si>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</si>
  <si>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</si>
  <si>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</si>
  <si>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</si>
  <si>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</si>
  <si>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</si>
  <si>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</si>
  <si>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</si>
  <si>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</si>
  <si>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</si>
  <si>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</si>
  <si>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</si>
  <si>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</si>
  <si>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</si>
  <si>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</si>
  <si>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</si>
  <si>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</si>
  <si>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</si>
  <si>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</si>
  <si>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</si>
  <si>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</si>
  <si>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</si>
  <si>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</si>
  <si>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</si>
  <si>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</si>
  <si>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</si>
  <si>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</si>
  <si>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</si>
  <si>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</si>
  <si>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</si>
  <si>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</si>
  <si>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</si>
  <si>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</si>
  <si>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</si>
  <si>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</si>
  <si>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</si>
  <si>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</si>
  <si>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</si>
  <si>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</si>
  <si>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</si>
  <si>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</si>
  <si>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</si>
  <si>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</si>
  <si>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</si>
  <si>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</si>
  <si>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</si>
  <si>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</si>
  <si>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</si>
  <si>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</si>
  <si>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</si>
  <si>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</si>
  <si>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</si>
  <si>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</si>
  <si>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</si>
  <si>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</si>
  <si>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</si>
  <si>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</si>
  <si>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</si>
  <si>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</si>
  <si>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</si>
  <si>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</si>
  <si>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</si>
  <si>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</si>
  <si>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</si>
  <si>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</si>
  <si>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</si>
  <si>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</si>
  <si>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</si>
  <si>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</si>
  <si>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</si>
  <si>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</si>
  <si>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</si>
  <si>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</si>
  <si>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</si>
  <si>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</si>
  <si>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</si>
  <si>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</si>
  <si>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</si>
  <si>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</si>
  <si>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</si>
  <si>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</si>
  <si>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</si>
  <si>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</si>
  <si>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</si>
  <si>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</si>
  <si>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</si>
  <si>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</si>
  <si>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</si>
  <si>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</si>
  <si>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</si>
  <si>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</si>
  <si>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</si>
  <si>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</si>
  <si>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</si>
  <si>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</si>
  <si>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</si>
  <si>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</si>
  <si>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</si>
  <si>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</si>
  <si>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</si>
  <si>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</si>
  <si>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</si>
  <si>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</si>
  <si>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</si>
  <si>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</si>
  <si>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</si>
  <si>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</si>
  <si>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</si>
  <si>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</si>
  <si>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</si>
  <si>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</si>
  <si>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</si>
  <si>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</si>
  <si>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</si>
  <si>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</si>
  <si>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</si>
  <si>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</si>
  <si>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</si>
  <si>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</si>
  <si>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</si>
  <si>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</si>
  <si>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</si>
  <si>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</si>
  <si>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</si>
  <si>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</si>
  <si>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</si>
  <si>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</si>
  <si>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</si>
  <si>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</si>
  <si>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</si>
  <si>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</si>
  <si>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</si>
  <si>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</si>
  <si>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</si>
  <si>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</si>
  <si>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</si>
  <si>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</si>
  <si>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</si>
  <si>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</si>
  <si>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</si>
  <si>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</si>
  <si>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</si>
  <si>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</si>
  <si>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</si>
  <si>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</si>
  <si>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</si>
  <si>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</si>
  <si>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</si>
  <si>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</si>
  <si>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</si>
  <si>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</si>
  <si>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</si>
  <si>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</si>
  <si>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</si>
  <si>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</si>
  <si>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</si>
  <si>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</si>
  <si>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</si>
  <si>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</si>
  <si>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</si>
  <si>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</si>
  <si>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</si>
  <si>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</si>
  <si>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</si>
  <si>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</si>
  <si>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</si>
  <si>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</si>
  <si>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</si>
  <si>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</si>
  <si>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</si>
  <si>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</si>
  <si>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</si>
  <si>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</si>
  <si>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</si>
  <si>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</si>
  <si>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</si>
  <si>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</si>
  <si>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</si>
  <si>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</si>
  <si>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</si>
  <si>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</si>
  <si>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</si>
  <si>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</si>
  <si>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</si>
  <si>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</si>
  <si>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</si>
  <si>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</si>
  <si>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</si>
  <si>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</si>
  <si>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</si>
  <si>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</si>
  <si>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</si>
  <si>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</si>
  <si>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</si>
  <si>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</si>
  <si>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</si>
  <si>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</si>
  <si>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</si>
  <si>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</si>
  <si>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</si>
  <si>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</si>
  <si>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</si>
  <si>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</si>
  <si>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</si>
  <si>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</si>
  <si>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</si>
  <si>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</si>
  <si>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</si>
  <si>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</si>
  <si>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</si>
  <si>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</si>
  <si>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</si>
  <si>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</si>
  <si>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</si>
  <si>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</si>
  <si>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</si>
  <si>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</si>
  <si>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</si>
  <si>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</si>
  <si>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</si>
  <si>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</si>
  <si>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</si>
  <si>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</si>
  <si>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</si>
  <si>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</si>
  <si>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</si>
  <si>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</si>
  <si>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</si>
  <si>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</si>
  <si>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</si>
  <si>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</si>
  <si>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</si>
  <si>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</si>
  <si>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</si>
  <si>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</si>
  <si>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</si>
  <si>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</si>
  <si>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</si>
  <si>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</si>
  <si>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</si>
  <si>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</si>
  <si>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</si>
  <si>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</si>
  <si>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</si>
  <si>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</si>
  <si>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</si>
  <si>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</si>
  <si>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</si>
  <si>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</si>
  <si>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</si>
  <si>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</si>
  <si>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</si>
  <si>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</si>
  <si>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</si>
  <si>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</si>
  <si>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</si>
  <si>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</si>
  <si>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</si>
  <si>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</si>
  <si>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</si>
  <si>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</si>
  <si>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</si>
  <si>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</si>
  <si>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</si>
  <si>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</si>
  <si>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</si>
  <si>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</si>
  <si>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</si>
  <si>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</si>
  <si>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</si>
  <si>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</si>
  <si>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</si>
  <si>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</si>
  <si>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</si>
  <si>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</si>
  <si>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</si>
  <si>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</si>
  <si>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</si>
  <si>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</si>
  <si>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</si>
  <si>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</si>
  <si>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</si>
  <si>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</si>
  <si>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</si>
  <si>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</si>
  <si>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</si>
  <si>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</si>
  <si>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</si>
  <si>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</si>
  <si>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</si>
  <si>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</si>
  <si>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</si>
  <si>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</si>
  <si>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</si>
  <si>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</si>
  <si>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</si>
  <si>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</si>
  <si>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</si>
  <si>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</si>
  <si>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</si>
  <si>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</si>
  <si>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</si>
  <si>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</si>
  <si>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</si>
  <si>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</si>
  <si>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</si>
  <si>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</si>
  <si>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</si>
  <si>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</si>
  <si>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</si>
  <si>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</si>
  <si>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</si>
  <si>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</si>
  <si>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</si>
  <si>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</si>
  <si>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</si>
  <si>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</si>
  <si>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</si>
  <si>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</si>
  <si>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</si>
  <si>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</si>
  <si>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</si>
  <si>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</si>
  <si>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</si>
  <si>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</si>
  <si>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</si>
  <si>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</si>
  <si>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</si>
  <si>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</si>
  <si>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</si>
  <si>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</si>
  <si>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</si>
  <si>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</si>
  <si>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</si>
  <si>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</si>
  <si>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</si>
  <si>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</si>
  <si>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</si>
  <si>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</si>
  <si>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</si>
  <si>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</si>
  <si>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</si>
  <si>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</si>
  <si>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</si>
  <si>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</si>
  <si>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</si>
  <si>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</si>
  <si>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</si>
  <si>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</si>
  <si>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</si>
  <si>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</si>
  <si>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</si>
  <si>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</si>
  <si>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</si>
  <si>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</si>
  <si>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</si>
  <si>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</si>
  <si>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</si>
  <si>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</si>
  <si>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</si>
  <si>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</si>
  <si>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</si>
  <si>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</si>
  <si>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</si>
  <si>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</si>
  <si>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</si>
  <si>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</si>
  <si>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</si>
  <si>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</si>
  <si>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</si>
  <si>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</si>
  <si>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</si>
  <si>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</si>
  <si>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</si>
  <si>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</si>
  <si>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</si>
  <si>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</si>
  <si>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</si>
  <si>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</si>
  <si>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</si>
  <si>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</si>
  <si>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</si>
  <si>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</si>
  <si>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</si>
  <si>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</si>
  <si>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</si>
  <si>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</si>
  <si>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</si>
  <si>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</si>
  <si>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</si>
  <si>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</si>
  <si>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</si>
  <si>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</si>
  <si>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</si>
  <si>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</si>
  <si>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</si>
  <si>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</si>
  <si>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</si>
  <si>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</si>
  <si>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</si>
  <si>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</si>
  <si>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</si>
  <si>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</si>
  <si>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</si>
  <si>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</si>
  <si>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</si>
  <si>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</si>
  <si>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</si>
  <si>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</si>
  <si>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</si>
  <si>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</si>
  <si>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</si>
  <si>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</si>
  <si>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</si>
  <si>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</si>
  <si>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</si>
  <si>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</si>
  <si>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</si>
  <si>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</si>
  <si>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</si>
  <si>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</si>
  <si>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</si>
  <si>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</si>
  <si>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</si>
  <si>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</si>
  <si>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</si>
  <si>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</si>
  <si>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</si>
  <si>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</si>
  <si>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</si>
  <si>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</si>
  <si>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</si>
  <si>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</si>
  <si>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</si>
  <si>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</si>
  <si>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</si>
  <si>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</si>
  <si>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</si>
  <si>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</si>
  <si>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</si>
  <si>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</si>
  <si>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</si>
  <si>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</si>
  <si>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</si>
  <si>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</si>
  <si>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</si>
  <si>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</si>
  <si>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</si>
  <si>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</si>
  <si>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</si>
  <si>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</si>
  <si>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</si>
  <si>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</si>
  <si>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</si>
  <si>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</si>
  <si>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</si>
  <si>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</si>
  <si>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</si>
  <si>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</si>
  <si>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</si>
  <si>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</si>
  <si>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</si>
  <si>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</si>
  <si>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</si>
  <si>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</si>
  <si>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</si>
  <si>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</si>
  <si>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</si>
  <si>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</si>
  <si>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</si>
  <si>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</si>
  <si>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</si>
  <si>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</si>
  <si>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</si>
  <si>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</si>
  <si>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</si>
  <si>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</si>
  <si>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</si>
  <si>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</si>
  <si>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</si>
  <si>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</si>
  <si>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</si>
  <si>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</si>
  <si>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</si>
  <si>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</si>
  <si>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</si>
  <si>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</si>
  <si>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</si>
  <si>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</si>
  <si>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</si>
  <si>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</si>
  <si>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</si>
  <si>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</si>
  <si>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</si>
  <si>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</si>
  <si>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</si>
  <si>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</si>
  <si>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</si>
  <si>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</si>
  <si>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</si>
  <si>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</si>
  <si>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</si>
  <si>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</si>
  <si>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</si>
  <si>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</si>
  <si>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</si>
  <si>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</si>
  <si>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</si>
  <si>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</si>
  <si>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</si>
  <si>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</si>
  <si>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</si>
  <si>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</si>
  <si>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</si>
  <si>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</si>
  <si>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</si>
  <si>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</si>
  <si>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</si>
  <si>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</si>
  <si>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</si>
  <si>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</si>
  <si>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</si>
  <si>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</si>
  <si>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</si>
  <si>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</si>
  <si>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</si>
  <si>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</si>
  <si>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</si>
  <si>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</si>
  <si>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</si>
  <si>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</si>
  <si>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</si>
  <si>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</si>
  <si>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</si>
  <si>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</si>
  <si>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</si>
  <si>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</si>
  <si>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</si>
  <si>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</si>
  <si>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</si>
  <si>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</si>
  <si>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</si>
  <si>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</si>
  <si>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</si>
  <si>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</si>
  <si>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</si>
  <si>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</si>
  <si>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</si>
  <si>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</si>
  <si>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</si>
  <si>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</si>
  <si>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</si>
  <si>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</si>
  <si>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</si>
  <si>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</si>
  <si>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</si>
  <si>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</si>
  <si>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</si>
  <si>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</si>
  <si>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</si>
  <si>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</si>
  <si>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</si>
  <si>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</si>
  <si>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</si>
  <si>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</si>
  <si>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</si>
  <si>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</si>
  <si>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</si>
  <si>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</si>
  <si>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</si>
  <si>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</si>
  <si>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</si>
  <si>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</si>
  <si>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</si>
  <si>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</si>
  <si>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</si>
  <si>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</si>
  <si>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</si>
  <si>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</si>
  <si>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</si>
  <si>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</si>
  <si>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</si>
  <si>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</si>
  <si>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</si>
  <si>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</si>
  <si>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</si>
  <si>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</si>
  <si>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</si>
  <si>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</si>
  <si>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</si>
  <si>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</si>
  <si>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</si>
  <si>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</si>
  <si>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</si>
  <si>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</si>
  <si>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</si>
  <si>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</si>
  <si>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</si>
  <si>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</si>
  <si>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</si>
  <si>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</si>
  <si>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</si>
  <si>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</si>
  <si>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</si>
  <si>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</si>
  <si>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</si>
  <si>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</si>
  <si>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</si>
  <si>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</si>
  <si>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</si>
  <si>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</si>
  <si>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</si>
  <si>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</si>
  <si>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</si>
  <si>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</si>
  <si>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</si>
  <si>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</si>
  <si>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</si>
  <si>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</si>
  <si>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</si>
  <si>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</si>
  <si>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</si>
  <si>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</si>
  <si>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</si>
  <si>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</si>
  <si>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</si>
  <si>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</si>
  <si>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</si>
  <si>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</si>
  <si>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</si>
  <si>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</si>
  <si>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</si>
  <si>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</si>
  <si>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</si>
  <si>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</si>
  <si>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</si>
  <si>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</si>
  <si>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</si>
  <si>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</si>
  <si>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</si>
  <si>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</si>
  <si>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</si>
  <si>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</si>
  <si>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</si>
  <si>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</si>
  <si>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</si>
  <si>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</si>
  <si>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</si>
  <si>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</si>
  <si>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</si>
  <si>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</si>
  <si>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</si>
  <si>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</si>
  <si>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</si>
  <si>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</si>
  <si>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</si>
  <si>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</si>
  <si>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</si>
  <si>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</si>
  <si>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</si>
  <si>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</si>
  <si>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</si>
  <si>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</si>
  <si>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</si>
  <si>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</si>
  <si>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</si>
  <si>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</si>
  <si>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</si>
  <si>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</si>
  <si>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</si>
  <si>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</si>
  <si>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</si>
  <si>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</si>
  <si>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</si>
  <si>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</si>
  <si>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</si>
  <si>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</si>
  <si>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</si>
  <si>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</si>
  <si>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</si>
  <si>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</si>
  <si>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</si>
  <si>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</si>
  <si>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</si>
  <si>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</si>
  <si>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</si>
  <si>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</si>
  <si>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</si>
  <si>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</si>
  <si>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</si>
  <si>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</si>
  <si>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</si>
  <si>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</si>
  <si>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</si>
  <si>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</si>
  <si>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</si>
  <si>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</si>
  <si>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</si>
  <si>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</si>
  <si>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</si>
  <si>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</si>
  <si>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</si>
  <si>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</si>
  <si>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</si>
  <si>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</si>
  <si>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</si>
  <si>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</si>
  <si>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</si>
  <si>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</si>
  <si>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</si>
  <si>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</si>
  <si>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</si>
  <si>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</si>
  <si>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</si>
  <si>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</si>
  <si>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</si>
  <si>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</si>
  <si>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</si>
  <si>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</si>
  <si>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</si>
  <si>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</si>
  <si>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</si>
  <si>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</si>
  <si>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</si>
  <si>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</si>
  <si>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</si>
  <si>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</si>
  <si>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</si>
  <si>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</si>
  <si>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</si>
  <si>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</si>
  <si>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</si>
  <si>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</si>
  <si>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</si>
  <si>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</si>
  <si>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</si>
  <si>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</si>
  <si>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</si>
  <si>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</si>
  <si>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</si>
  <si>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</si>
  <si>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</si>
  <si>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</si>
  <si>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</si>
  <si>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</si>
  <si>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</si>
  <si>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</si>
  <si>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</si>
  <si>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</si>
  <si>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</si>
  <si>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</si>
  <si>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</si>
  <si>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</si>
  <si>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</si>
  <si>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</si>
  <si>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</si>
  <si>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</si>
  <si>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</si>
  <si>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</si>
  <si>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</si>
  <si>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</si>
  <si>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</si>
  <si>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</si>
  <si>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</si>
  <si>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</si>
  <si>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</si>
  <si>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</si>
  <si>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</si>
  <si>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</si>
  <si>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</si>
  <si>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</si>
  <si>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</si>
  <si>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</si>
  <si>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</si>
  <si>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</si>
  <si>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</si>
  <si>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</si>
  <si>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</si>
  <si>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</si>
  <si>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</si>
  <si>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</si>
  <si>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</si>
  <si>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</si>
  <si>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</si>
  <si>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</si>
  <si>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</si>
  <si>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</si>
  <si>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</si>
  <si>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</si>
  <si>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</si>
  <si>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</si>
  <si>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</si>
  <si>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</si>
  <si>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</si>
  <si>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</si>
  <si>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</si>
  <si>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</si>
  <si>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</si>
  <si>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</si>
  <si>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</si>
  <si>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</si>
  <si>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</si>
  <si>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</si>
  <si>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</si>
  <si>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</si>
  <si>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</si>
  <si>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</si>
  <si>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</si>
  <si>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</si>
  <si>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</si>
  <si>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</si>
  <si>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</si>
  <si>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</si>
  <si>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</si>
  <si>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</si>
  <si>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</si>
  <si>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</si>
  <si>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</si>
  <si>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</si>
  <si>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</si>
  <si>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</si>
  <si>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</si>
  <si>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</si>
  <si>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</si>
  <si>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</si>
  <si>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</si>
  <si>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</si>
  <si>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</si>
  <si>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</si>
  <si>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</si>
  <si>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</si>
  <si>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</si>
  <si>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</si>
  <si>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</si>
  <si>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</si>
  <si>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</si>
  <si>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</si>
  <si>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</si>
  <si>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</si>
  <si>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</si>
  <si>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</si>
  <si>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</si>
  <si>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</si>
  <si>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</si>
  <si>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</si>
  <si>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</si>
  <si>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</si>
  <si>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</si>
  <si>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</si>
  <si>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</si>
  <si>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</si>
  <si>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</si>
  <si>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</si>
  <si>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</si>
  <si>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</si>
  <si>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</si>
  <si>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</si>
  <si>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</si>
  <si>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</si>
  <si>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</si>
  <si>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</si>
  <si>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</si>
  <si>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</si>
  <si>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</si>
  <si>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</si>
  <si>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</si>
  <si>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</si>
  <si>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</si>
  <si>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</si>
  <si>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</si>
  <si>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</si>
  <si>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</si>
  <si>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</si>
  <si>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</si>
  <si>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</si>
  <si>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</si>
  <si>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</si>
  <si>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</si>
  <si>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</si>
  <si>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</si>
  <si>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</si>
  <si>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</si>
  <si>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</si>
  <si>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</si>
  <si>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</si>
  <si>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</si>
  <si>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</si>
  <si>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</si>
  <si>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</si>
  <si>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</si>
  <si>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</si>
  <si>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</si>
  <si>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</si>
  <si>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</si>
  <si>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</si>
  <si>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</si>
  <si>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</si>
  <si>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</si>
  <si>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</si>
  <si>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</si>
  <si>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</si>
  <si>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</si>
  <si>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</si>
  <si>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</si>
  <si>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</si>
  <si>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</si>
  <si>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</si>
  <si>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</si>
  <si>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</si>
  <si>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</si>
  <si>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</si>
  <si>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</si>
  <si>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</si>
  <si>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</si>
  <si>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</si>
  <si>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</si>
  <si>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</si>
  <si>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</si>
  <si>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</si>
  <si>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</si>
  <si>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</si>
  <si>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</si>
  <si>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</si>
  <si>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</si>
  <si>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</si>
  <si>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</si>
  <si>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</si>
  <si>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</si>
  <si>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</si>
  <si>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</si>
  <si>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</si>
  <si>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</si>
  <si>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</si>
  <si>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</si>
  <si>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</si>
  <si>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</si>
  <si>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</si>
  <si>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</si>
  <si>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</si>
  <si>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</si>
  <si>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</si>
  <si>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</si>
  <si>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</si>
  <si>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</si>
  <si>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</si>
  <si>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</si>
  <si>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</si>
  <si>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</si>
  <si>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</si>
  <si>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</si>
  <si>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</si>
  <si>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</si>
  <si>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</si>
  <si>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</si>
  <si>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</si>
  <si>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</si>
  <si>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</si>
  <si>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</si>
  <si>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</si>
  <si>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</si>
  <si>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</si>
  <si>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</si>
  <si>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</si>
  <si>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</si>
  <si>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</si>
  <si>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</si>
  <si>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</si>
  <si>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</si>
  <si>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</si>
  <si>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</si>
  <si>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</si>
  <si>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</si>
  <si>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</si>
  <si>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</si>
  <si>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</si>
  <si>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</si>
  <si>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</si>
  <si>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</si>
  <si>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</si>
  <si>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</si>
  <si>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</si>
  <si>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</si>
  <si>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</si>
  <si>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</si>
  <si>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</si>
  <si>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</si>
  <si>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</si>
  <si>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</si>
  <si>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</si>
  <si>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</si>
  <si>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</si>
  <si>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</si>
  <si>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</si>
  <si>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</si>
  <si>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</si>
  <si>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</si>
  <si>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</si>
  <si>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</si>
  <si>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</si>
  <si>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</si>
  <si>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</si>
  <si>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</si>
  <si>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</si>
  <si>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</si>
  <si>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</si>
  <si>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</si>
  <si>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</si>
  <si>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</si>
  <si>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</si>
  <si>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</si>
  <si>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</si>
  <si>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</si>
  <si>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</si>
  <si>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</si>
  <si>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</si>
  <si>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</si>
  <si>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</si>
  <si>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</si>
  <si>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</si>
  <si>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</si>
  <si>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</si>
  <si>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</si>
  <si>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</si>
  <si>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</si>
  <si>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</si>
  <si>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</si>
  <si>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</si>
  <si>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</si>
  <si>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</si>
  <si>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</si>
  <si>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</si>
  <si>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</si>
  <si>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</si>
  <si>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</si>
  <si>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</si>
  <si>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</si>
  <si>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</si>
  <si>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</si>
  <si>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</si>
  <si>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</si>
  <si>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</si>
  <si>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</si>
  <si>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</si>
  <si>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</si>
  <si>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</si>
  <si>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</si>
  <si>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</si>
  <si>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</si>
  <si>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</si>
  <si>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</si>
  <si>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</si>
  <si>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</si>
  <si>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</si>
  <si>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</si>
  <si>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</si>
  <si>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</si>
  <si>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</si>
  <si>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</si>
  <si>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</si>
  <si>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</si>
  <si>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</si>
  <si>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</si>
  <si>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</si>
  <si>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</si>
  <si>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</si>
  <si>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</si>
  <si>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</si>
  <si>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</si>
  <si>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</si>
  <si>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</si>
  <si>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</si>
  <si>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</si>
  <si>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</si>
  <si>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</si>
  <si>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</si>
  <si>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</si>
  <si>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</si>
  <si>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</si>
  <si>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</si>
  <si>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</si>
  <si>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</si>
  <si>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</si>
  <si>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</si>
  <si>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</si>
  <si>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</si>
  <si>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</si>
  <si>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</si>
  <si>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</si>
  <si>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</si>
  <si>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</si>
  <si>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</si>
  <si>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</si>
  <si>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</si>
  <si>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</si>
  <si>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</si>
  <si>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</si>
  <si>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</si>
  <si>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</si>
  <si>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</si>
  <si>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</si>
  <si>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</si>
  <si>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</si>
  <si>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</si>
  <si>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</si>
  <si>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</si>
  <si>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</si>
  <si>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</si>
  <si>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</si>
  <si>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</si>
  <si>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</si>
  <si>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</si>
  <si>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</si>
  <si>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</si>
  <si>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</si>
  <si>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</si>
  <si>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</si>
  <si>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</si>
  <si>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</si>
  <si>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</si>
  <si>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</si>
  <si>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</si>
  <si>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</si>
  <si>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</si>
  <si>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</si>
  <si>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</si>
  <si>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</si>
  <si>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</si>
  <si>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</si>
  <si>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</si>
  <si>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</si>
  <si>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</si>
  <si>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</si>
  <si>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</si>
  <si>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</si>
  <si>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</si>
  <si>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</si>
  <si>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</si>
  <si>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</si>
  <si>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</si>
  <si>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</si>
  <si>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</si>
  <si>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</si>
  <si>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</si>
  <si>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</si>
  <si>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</si>
  <si>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</si>
  <si>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</si>
  <si>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</si>
  <si>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</si>
  <si>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</si>
  <si>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</si>
  <si>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</si>
  <si>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</si>
  <si>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</si>
  <si>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</si>
  <si>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</si>
  <si>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</si>
  <si>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</si>
  <si>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</si>
  <si>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</si>
  <si>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</si>
  <si>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</si>
  <si>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</si>
  <si>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</si>
  <si>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</si>
  <si>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</si>
  <si>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</si>
  <si>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</si>
  <si>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</si>
  <si>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</si>
  <si>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</si>
  <si>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</si>
  <si>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</si>
  <si>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</si>
  <si>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</si>
  <si>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</si>
  <si>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</si>
  <si>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</si>
  <si>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</si>
  <si>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</si>
  <si>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</si>
  <si>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</si>
  <si>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</si>
  <si>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</si>
  <si>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</si>
  <si>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</si>
  <si>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</si>
  <si>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</si>
  <si>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</si>
  <si>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</si>
  <si>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</si>
  <si>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</si>
  <si>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</si>
  <si>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</si>
  <si>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</si>
  <si>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</si>
  <si>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</si>
  <si>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</si>
  <si>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</si>
  <si>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</si>
  <si>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</si>
  <si>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</si>
  <si>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</si>
  <si>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</si>
  <si>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</si>
  <si>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</si>
  <si>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</si>
  <si>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</si>
  <si>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</si>
  <si>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</si>
  <si>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</si>
  <si>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</si>
  <si>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</si>
  <si>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</si>
  <si>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</si>
  <si>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</si>
  <si>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</si>
  <si>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</si>
  <si>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</si>
  <si>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</si>
  <si>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</si>
  <si>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</si>
  <si>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</si>
  <si>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</si>
  <si>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</si>
  <si>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</si>
  <si>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</si>
  <si>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</si>
  <si>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</si>
  <si>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</si>
  <si>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</si>
  <si>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</si>
  <si>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</si>
  <si>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</si>
  <si>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</si>
  <si>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</si>
  <si>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</si>
  <si>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</si>
  <si>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</si>
  <si>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</si>
  <si>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</si>
  <si>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</si>
  <si>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</si>
  <si>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</si>
  <si>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</si>
  <si>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</si>
  <si>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</si>
  <si>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</si>
  <si>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</si>
  <si>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</si>
  <si>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</si>
  <si>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</si>
  <si>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</si>
  <si>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</si>
  <si>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</si>
  <si>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</si>
  <si>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</si>
  <si>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</si>
  <si>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</si>
  <si>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</si>
  <si>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</si>
  <si>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</si>
  <si>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</si>
  <si>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</si>
  <si>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</si>
  <si>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</si>
  <si>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</si>
  <si>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</si>
  <si>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</si>
  <si>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</si>
  <si>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</si>
  <si>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</si>
  <si>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</si>
  <si>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</si>
  <si>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</si>
  <si>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</si>
  <si>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</si>
  <si>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</si>
  <si>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</si>
  <si>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</si>
  <si>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</si>
  <si>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</si>
  <si>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</si>
  <si>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</si>
  <si>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</si>
  <si>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</si>
  <si>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</si>
  <si>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</si>
  <si>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</si>
  <si>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</si>
  <si>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</si>
  <si>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</si>
  <si>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</si>
  <si>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</si>
  <si>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</si>
  <si>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</si>
  <si>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</si>
  <si>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</si>
  <si>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</si>
  <si>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</si>
  <si>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</si>
  <si>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</si>
  <si>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</si>
  <si>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</si>
  <si>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</si>
  <si>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</si>
  <si>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</si>
  <si>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</si>
  <si>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</si>
  <si>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</si>
  <si>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</si>
  <si>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</si>
  <si>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</si>
  <si>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</si>
  <si>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</si>
  <si>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</si>
  <si>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</si>
  <si>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</si>
  <si>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</si>
  <si>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</si>
  <si>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</si>
  <si>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</si>
  <si>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</si>
  <si>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</si>
  <si>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</si>
  <si>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</si>
  <si>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</si>
  <si>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</si>
  <si>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</si>
  <si>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</si>
  <si>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</si>
  <si>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</si>
  <si>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</si>
  <si>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</si>
  <si>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</si>
  <si>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</si>
  <si>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</si>
  <si>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</si>
  <si>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</si>
  <si>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</si>
  <si>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</si>
  <si>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</si>
  <si>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</si>
  <si>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</si>
  <si>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</si>
  <si>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</si>
  <si>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</si>
  <si>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</si>
  <si>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</si>
  <si>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</si>
  <si>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</si>
  <si>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</si>
  <si>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</si>
  <si>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</si>
  <si>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</si>
  <si>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</si>
  <si>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</si>
  <si>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</si>
  <si>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</si>
  <si>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</si>
  <si>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</si>
  <si>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</si>
  <si>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</si>
  <si>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</si>
  <si>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</si>
  <si>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</si>
  <si>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</si>
  <si>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</si>
  <si>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</si>
  <si>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</si>
  <si>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</si>
  <si>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</si>
  <si>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</si>
  <si>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</si>
  <si>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</si>
  <si>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</si>
  <si>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</si>
  <si>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</si>
  <si>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</si>
  <si>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</si>
  <si>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</si>
  <si>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</si>
  <si>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</si>
  <si>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</si>
  <si>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</si>
  <si>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</si>
  <si>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</si>
  <si>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</si>
  <si>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</si>
  <si>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</si>
  <si>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</si>
  <si>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</si>
  <si>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</si>
  <si>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</si>
  <si>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</si>
  <si>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</si>
  <si>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</si>
  <si>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</si>
  <si>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</si>
  <si>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</si>
  <si>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</si>
  <si>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</si>
  <si>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</si>
  <si>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</si>
  <si>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</si>
  <si>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</si>
  <si>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</si>
  <si>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</si>
  <si>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</si>
  <si>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</si>
  <si>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</si>
  <si>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</si>
  <si>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</si>
  <si>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</si>
  <si>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</si>
  <si>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</si>
  <si>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</si>
  <si>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</si>
  <si>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</si>
  <si>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</si>
  <si>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</si>
  <si>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</si>
  <si>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</si>
  <si>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</si>
  <si>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</si>
  <si>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</si>
  <si>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</si>
  <si>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</si>
  <si>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</si>
  <si>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</si>
  <si>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</si>
  <si>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</si>
  <si>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</si>
  <si>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</si>
  <si>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</si>
  <si>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</si>
  <si>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</si>
  <si>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</si>
  <si>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</si>
  <si>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</si>
  <si>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</si>
  <si>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</si>
  <si>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</si>
  <si>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</si>
  <si>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</si>
  <si>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</si>
  <si>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</si>
  <si>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</si>
  <si>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</si>
  <si>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</si>
  <si>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</si>
  <si>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</si>
  <si>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</si>
  <si>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</si>
  <si>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</si>
  <si>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</si>
  <si>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</si>
  <si>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</si>
  <si>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</si>
  <si>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</si>
  <si>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</si>
  <si>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</si>
  <si>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</si>
  <si>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</si>
  <si>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</si>
  <si>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</si>
  <si>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</si>
  <si>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</si>
  <si>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</si>
  <si>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</si>
  <si>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</si>
  <si>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</si>
  <si>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</si>
  <si>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</si>
  <si>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</si>
  <si>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</si>
  <si>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</si>
  <si>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</si>
  <si>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</si>
  <si>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</si>
  <si>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</si>
  <si>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</si>
  <si>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</si>
  <si>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</si>
  <si>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</si>
  <si>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</si>
  <si>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</si>
  <si>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</si>
  <si>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</si>
  <si>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</si>
  <si>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</si>
  <si>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</si>
  <si>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</si>
  <si>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</si>
  <si>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</si>
  <si>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</si>
  <si>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</si>
  <si>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</si>
  <si>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</si>
  <si>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</si>
  <si>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</si>
  <si>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</si>
  <si>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</si>
  <si>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</si>
  <si>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</si>
  <si>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</si>
  <si>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</si>
  <si>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</si>
  <si>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</si>
  <si>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</si>
  <si>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</si>
  <si>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</si>
  <si>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</si>
  <si>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</si>
  <si>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</si>
  <si>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</si>
  <si>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</si>
  <si>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</si>
  <si>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</si>
  <si>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</si>
  <si>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</si>
  <si>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</si>
  <si>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</si>
  <si>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</si>
  <si>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</si>
  <si>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</si>
  <si>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</si>
  <si>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</si>
  <si>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</si>
  <si>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</si>
  <si>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</si>
  <si>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</si>
  <si>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</si>
  <si>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</si>
  <si>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</si>
  <si>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</si>
  <si>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</si>
  <si>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</si>
  <si>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</si>
  <si>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</si>
  <si>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</si>
  <si>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</si>
  <si>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</si>
  <si>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</si>
  <si>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</si>
  <si>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</si>
  <si>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</si>
  <si>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</si>
  <si>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</si>
  <si>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</si>
  <si>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</si>
  <si>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</si>
  <si>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</si>
  <si>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</si>
  <si>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</si>
  <si>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</si>
  <si>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</si>
  <si>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</si>
  <si>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</si>
  <si>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</si>
  <si>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</si>
  <si>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</si>
  <si>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</si>
  <si>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</si>
  <si>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</si>
  <si>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</si>
  <si>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</si>
  <si>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</si>
  <si>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</si>
  <si>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</si>
  <si>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</si>
  <si>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</si>
  <si>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</si>
  <si>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</si>
  <si>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</si>
  <si>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</si>
  <si>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</si>
  <si>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</si>
  <si>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</si>
  <si>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</si>
  <si>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</si>
  <si>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</si>
  <si>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</si>
  <si>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</si>
  <si>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</si>
  <si>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</si>
  <si>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</si>
  <si>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</si>
  <si>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</si>
  <si>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</si>
  <si>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</si>
  <si>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</si>
  <si>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</si>
  <si>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</si>
  <si>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</si>
  <si>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</si>
  <si>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</si>
  <si>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</si>
  <si>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</si>
  <si>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</si>
  <si>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</si>
  <si>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</si>
  <si>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</si>
  <si>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</si>
  <si>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</si>
  <si>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</si>
  <si>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</si>
  <si>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</si>
  <si>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</si>
  <si>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</si>
  <si>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</si>
  <si>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</si>
  <si>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</si>
  <si>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</si>
  <si>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</si>
  <si>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</si>
  <si>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</si>
  <si>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</si>
  <si>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</si>
  <si>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</si>
  <si>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</si>
  <si>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</si>
  <si>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</si>
  <si>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</si>
  <si>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</si>
  <si>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</si>
  <si>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</si>
  <si>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</si>
  <si>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</si>
  <si>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</si>
  <si>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</si>
  <si>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</si>
  <si>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</si>
  <si>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</si>
  <si>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</si>
  <si>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</si>
  <si>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</si>
  <si>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</si>
  <si>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</si>
  <si>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</si>
  <si>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</si>
  <si>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</si>
  <si>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</si>
  <si>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</si>
  <si>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</si>
  <si>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</si>
  <si>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</si>
  <si>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</si>
  <si>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</si>
  <si>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</si>
  <si>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</si>
  <si>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</si>
  <si>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</si>
  <si>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</si>
  <si>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</si>
  <si>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</si>
  <si>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</si>
  <si>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</si>
  <si>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</si>
  <si>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</si>
  <si>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</si>
  <si>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</si>
  <si>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</si>
  <si>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</si>
  <si>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</si>
  <si>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</si>
  <si>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</si>
  <si>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</si>
  <si>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</si>
  <si>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</si>
  <si>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</si>
  <si>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</si>
  <si>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</si>
  <si>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</si>
  <si>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</si>
  <si>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</si>
  <si>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</si>
  <si>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</si>
  <si>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</si>
  <si>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</si>
  <si>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</si>
  <si>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</si>
  <si>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</si>
  <si>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</si>
  <si>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</si>
  <si>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</si>
  <si>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</si>
  <si>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</si>
  <si>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</si>
  <si>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</si>
  <si>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</si>
  <si>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</si>
  <si>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</si>
  <si>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</si>
  <si>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</si>
  <si>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</si>
  <si>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</si>
  <si>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</si>
  <si>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</si>
  <si>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</si>
  <si>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</si>
  <si>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</si>
  <si>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</si>
  <si>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</si>
  <si>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</si>
  <si>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</si>
  <si>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</si>
  <si>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</si>
  <si>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</si>
  <si>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</si>
  <si>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</si>
  <si>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</si>
  <si>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</si>
  <si>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</si>
  <si>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</si>
  <si>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</si>
  <si>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</si>
  <si>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</si>
  <si>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</si>
  <si>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</si>
  <si>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</si>
  <si>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</si>
  <si>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</si>
  <si>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</si>
  <si>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</si>
  <si>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</si>
  <si>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</si>
  <si>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</si>
  <si>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</si>
  <si>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</si>
  <si>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</si>
  <si>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</si>
  <si>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</si>
  <si>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</si>
  <si>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</si>
  <si>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</si>
  <si>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</si>
  <si>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</si>
  <si>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</si>
  <si>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</si>
  <si>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</si>
  <si>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</si>
  <si>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</si>
  <si>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</si>
  <si>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</si>
  <si>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</si>
  <si>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</si>
  <si>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</si>
  <si>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</si>
  <si>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</si>
  <si>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</si>
  <si>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</si>
  <si>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</si>
  <si>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</si>
  <si>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</si>
  <si>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</si>
  <si>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</si>
  <si>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</si>
  <si>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</si>
  <si>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</si>
  <si>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</si>
  <si>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</si>
  <si>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</si>
  <si>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</si>
  <si>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</si>
  <si>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</si>
  <si>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</si>
  <si>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</si>
  <si>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</si>
  <si>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</si>
  <si>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</si>
  <si>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</si>
  <si>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</si>
  <si>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</si>
  <si>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</si>
  <si>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</si>
  <si>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</si>
  <si>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</si>
  <si>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</si>
  <si>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</si>
  <si>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</si>
  <si>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</si>
  <si>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</si>
  <si>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</si>
  <si>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</si>
  <si>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</si>
  <si>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</si>
  <si>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</si>
  <si>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</si>
  <si>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</si>
  <si>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</si>
  <si>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</si>
  <si>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</si>
  <si>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</si>
  <si>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</si>
  <si>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</si>
  <si>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</si>
  <si>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</si>
  <si>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</si>
  <si>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</si>
  <si>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</si>
  <si>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</si>
  <si>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</si>
  <si>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</si>
  <si>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</si>
  <si>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</si>
  <si>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</si>
  <si>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</si>
  <si>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</si>
  <si>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</si>
  <si>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</si>
  <si>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</si>
  <si>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</si>
  <si>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</si>
  <si>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</si>
  <si>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</si>
  <si>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</si>
  <si>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</si>
  <si>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</si>
  <si>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</si>
  <si>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</si>
  <si>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</si>
  <si>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</si>
  <si>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</si>
  <si>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</si>
  <si>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</si>
  <si>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</si>
  <si>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</si>
  <si>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</si>
  <si>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</si>
  <si>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</si>
  <si>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</si>
  <si>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</si>
  <si>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</si>
  <si>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</si>
  <si>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</si>
  <si>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</si>
  <si>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</si>
  <si>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</si>
  <si>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</si>
  <si>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</si>
  <si>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</si>
  <si>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</si>
  <si>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</si>
  <si>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</si>
  <si>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</si>
  <si>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</si>
  <si>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</si>
  <si>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</si>
  <si>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</si>
  <si>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</si>
  <si>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</si>
  <si>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</si>
  <si>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</si>
  <si>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</si>
  <si>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</si>
  <si>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</si>
  <si>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</si>
  <si>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</si>
  <si>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</si>
  <si>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</si>
  <si>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</si>
  <si>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</si>
  <si>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</si>
  <si>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</si>
  <si>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</si>
  <si>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</si>
  <si>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</si>
  <si>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</si>
  <si>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</si>
  <si>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</si>
  <si>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</si>
  <si>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</si>
  <si>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</si>
  <si>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</si>
  <si>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</si>
  <si>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</si>
  <si>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</si>
  <si>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</si>
  <si>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</si>
  <si>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</si>
  <si>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</si>
  <si>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</si>
  <si>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</si>
  <si>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</si>
  <si>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</si>
  <si>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</si>
  <si>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</si>
  <si>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</si>
  <si>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</si>
  <si>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</si>
  <si>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</si>
  <si>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</si>
  <si>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</si>
  <si>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</si>
  <si>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</si>
  <si>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</si>
  <si>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</si>
  <si>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</si>
  <si>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</si>
  <si>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</si>
  <si>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</si>
  <si>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</si>
  <si>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</si>
  <si>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</si>
  <si>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</si>
  <si>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</si>
  <si>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</si>
  <si>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</si>
  <si>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</si>
  <si>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</si>
  <si>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</si>
  <si>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</si>
  <si>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</si>
  <si>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</si>
  <si>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</si>
  <si>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</si>
  <si>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</si>
  <si>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</si>
  <si>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</si>
  <si>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</si>
  <si>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</si>
  <si>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</si>
  <si>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</si>
  <si>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</si>
  <si>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</si>
  <si>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</si>
  <si>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</si>
  <si>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</si>
  <si>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</si>
  <si>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</si>
  <si>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</si>
  <si>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</si>
  <si>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</si>
  <si>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</si>
  <si>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</si>
  <si>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</si>
  <si>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</si>
  <si>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</si>
  <si>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</si>
  <si>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</si>
  <si>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</si>
  <si>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</si>
  <si>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</si>
  <si>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</si>
  <si>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</si>
  <si>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</si>
  <si>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</si>
  <si>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</si>
  <si>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</si>
  <si>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</si>
  <si>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</si>
  <si>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</si>
  <si>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</si>
  <si>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</si>
  <si>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</si>
  <si>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</si>
  <si>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</si>
  <si>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</si>
  <si>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</si>
  <si>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</si>
  <si>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</si>
  <si>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</si>
  <si>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</si>
  <si>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</si>
  <si>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</si>
  <si>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</si>
  <si>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</si>
  <si>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</si>
  <si>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</si>
  <si>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</si>
  <si>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</si>
  <si>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</si>
  <si>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</si>
  <si>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</si>
  <si>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</si>
  <si>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</si>
  <si>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</si>
  <si>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</si>
  <si>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</si>
  <si>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</si>
  <si>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</si>
  <si>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</si>
  <si>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</si>
  <si>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</si>
  <si>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</si>
  <si>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</si>
  <si>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</si>
  <si>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</si>
  <si>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</si>
  <si>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</si>
  <si>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</si>
  <si>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</si>
  <si>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</si>
  <si>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</si>
  <si>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</si>
  <si>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</si>
  <si>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</si>
  <si>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</si>
  <si>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</si>
  <si>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</si>
  <si>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</si>
  <si>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</si>
  <si>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</si>
  <si>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</si>
  <si>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</si>
  <si>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</si>
  <si>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</si>
  <si>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</si>
  <si>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</si>
  <si>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</si>
  <si>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</si>
  <si>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</si>
  <si>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</si>
  <si>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</si>
  <si>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</si>
  <si>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</si>
  <si>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</si>
  <si>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</si>
  <si>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</si>
  <si>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</si>
  <si>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</si>
  <si>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</si>
  <si>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</si>
  <si>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</si>
  <si>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</si>
  <si>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</si>
  <si>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</si>
  <si>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</si>
  <si>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</si>
  <si>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</si>
  <si>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</si>
  <si>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</si>
  <si>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</si>
  <si>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</si>
  <si>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</si>
  <si>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</si>
  <si>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</si>
  <si>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</si>
  <si>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</si>
  <si>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</si>
  <si>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</si>
  <si>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</si>
  <si>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</si>
  <si>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</si>
  <si>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</si>
  <si>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</si>
  <si>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</si>
  <si>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</si>
  <si>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</si>
  <si>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</si>
  <si>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</si>
  <si>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</si>
  <si>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</si>
  <si>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</si>
  <si>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</si>
  <si>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</si>
  <si>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</si>
  <si>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</si>
  <si>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</si>
  <si>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</si>
  <si>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</si>
  <si>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</si>
  <si>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</si>
  <si>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</si>
  <si>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</si>
  <si>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</si>
  <si>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</si>
  <si>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</si>
  <si>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</si>
  <si>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</si>
  <si>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</si>
  <si>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</si>
  <si>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</si>
  <si>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</si>
  <si>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</si>
  <si>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</si>
  <si>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</si>
  <si>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</si>
  <si>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</si>
  <si>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</si>
  <si>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</si>
  <si>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</si>
  <si>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</si>
  <si>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</si>
  <si>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</si>
  <si>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</si>
  <si>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</si>
  <si>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</si>
  <si>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</si>
  <si>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</si>
  <si>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</si>
  <si>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</si>
  <si>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</si>
  <si>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</si>
  <si>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</si>
  <si>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</si>
  <si>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</si>
  <si>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</si>
  <si>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</si>
  <si>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</si>
  <si>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</si>
  <si>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</si>
  <si>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</si>
  <si>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</si>
  <si>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</si>
  <si>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</si>
  <si>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</si>
  <si>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</si>
  <si>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</si>
  <si>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</si>
  <si>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</si>
  <si>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</si>
  <si>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</si>
  <si>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</si>
  <si>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</si>
  <si>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</si>
  <si>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</si>
  <si>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</si>
  <si>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</si>
  <si>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</si>
  <si>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</si>
  <si>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</si>
  <si>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</si>
  <si>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</si>
  <si>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</si>
  <si>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</si>
  <si>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</si>
  <si>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</si>
  <si>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</si>
  <si>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</si>
  <si>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</si>
  <si>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</si>
  <si>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</si>
  <si>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</si>
  <si>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</si>
  <si>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</si>
  <si>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</si>
  <si>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</si>
  <si>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</si>
  <si>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</si>
  <si>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</si>
  <si>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</si>
  <si>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</si>
  <si>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</si>
  <si>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</si>
  <si>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</si>
  <si>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</si>
  <si>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</si>
  <si>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</si>
  <si>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</si>
  <si>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</si>
  <si>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</si>
  <si>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</si>
  <si>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</si>
  <si>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</si>
  <si>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</si>
  <si>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</si>
  <si>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</si>
  <si>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</si>
  <si>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</si>
  <si>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</si>
  <si>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</si>
  <si>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</si>
  <si>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</si>
  <si>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</si>
  <si>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</si>
  <si>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</si>
  <si>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</si>
  <si>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</si>
  <si>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</si>
  <si>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</si>
  <si>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</si>
  <si>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</si>
  <si>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</si>
  <si>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</si>
  <si>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</si>
  <si>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</si>
  <si>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</si>
  <si>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</si>
  <si>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</si>
  <si>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</si>
  <si>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</si>
  <si>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</si>
  <si>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</si>
  <si>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</si>
  <si>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</si>
  <si>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</si>
  <si>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</si>
  <si>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</si>
  <si>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</si>
  <si>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</si>
  <si>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</si>
  <si>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</si>
  <si>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</si>
  <si>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</si>
  <si>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</si>
  <si>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</si>
  <si>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</si>
  <si>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</si>
  <si>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</si>
  <si>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</si>
  <si>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</si>
  <si>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</si>
  <si>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</si>
  <si>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</si>
  <si>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</si>
  <si>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</si>
  <si>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</si>
  <si>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</si>
  <si>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</si>
  <si>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</si>
  <si>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</si>
  <si>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</si>
  <si>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</si>
  <si>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</si>
  <si>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</si>
  <si>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</si>
  <si>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</si>
  <si>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</si>
  <si>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</si>
  <si>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</si>
  <si>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</si>
  <si>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</si>
  <si>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</si>
  <si>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</si>
  <si>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</si>
  <si>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</si>
  <si>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</si>
  <si>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</si>
  <si>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</si>
  <si>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</si>
  <si>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</si>
  <si>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</si>
  <si>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</si>
  <si>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</si>
  <si>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</si>
  <si>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</si>
  <si>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</si>
  <si>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</si>
  <si>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</si>
  <si>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</si>
  <si>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</si>
  <si>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</si>
  <si>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</si>
  <si>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</si>
  <si>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</si>
  <si>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</si>
  <si>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</si>
  <si>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</si>
  <si>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</si>
  <si>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</si>
  <si>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</si>
  <si>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</si>
  <si>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</si>
  <si>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</si>
  <si>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</si>
  <si>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</si>
  <si>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</si>
  <si>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</si>
  <si>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</si>
  <si>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</si>
  <si>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</si>
  <si>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</si>
  <si>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</si>
  <si>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</si>
  <si>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</si>
  <si>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</si>
  <si>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</si>
  <si>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</si>
  <si>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</si>
  <si>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</si>
  <si>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</si>
  <si>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</si>
  <si>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</si>
  <si>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</si>
  <si>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</si>
  <si>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</si>
  <si>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</si>
  <si>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</si>
  <si>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</si>
  <si>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</si>
  <si>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</si>
  <si>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</si>
  <si>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</si>
  <si>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</si>
  <si>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</si>
  <si>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</si>
  <si>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</si>
  <si>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</si>
  <si>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</si>
  <si>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</si>
  <si>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</si>
  <si>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</si>
  <si>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</si>
  <si>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</si>
  <si>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</si>
  <si>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</si>
  <si>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</si>
  <si>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</si>
  <si>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</si>
  <si>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</si>
  <si>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</si>
  <si>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</si>
  <si>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</si>
  <si>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</si>
  <si>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</si>
  <si>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</si>
  <si>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</si>
  <si>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</si>
  <si>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</si>
  <si>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</si>
  <si>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</si>
  <si>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</si>
  <si>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</si>
  <si>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</si>
  <si>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</si>
  <si>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</si>
  <si>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</si>
  <si>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</si>
  <si>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</si>
  <si>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</si>
  <si>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</si>
  <si>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</si>
  <si>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</si>
  <si>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</si>
  <si>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</si>
  <si>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</si>
  <si>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</si>
  <si>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</si>
  <si>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</si>
  <si>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</si>
  <si>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</si>
  <si>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</si>
  <si>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</si>
  <si>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</si>
  <si>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</si>
  <si>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</si>
  <si>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</si>
  <si>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</si>
  <si>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</si>
  <si>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</si>
  <si>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</si>
  <si>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</si>
  <si>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</si>
  <si>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</si>
  <si>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</si>
  <si>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</si>
  <si>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</si>
  <si>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</si>
  <si>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</si>
  <si>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</si>
  <si>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</si>
  <si>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</si>
  <si>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</si>
  <si>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</si>
  <si>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</si>
  <si>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</si>
  <si>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</si>
  <si>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</si>
  <si>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</si>
  <si>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</si>
  <si>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</si>
  <si>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</si>
  <si>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</si>
  <si>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</si>
  <si>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</si>
  <si>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</si>
  <si>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</si>
  <si>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</si>
  <si>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</si>
  <si>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</si>
  <si>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</si>
  <si>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</si>
  <si>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</si>
  <si>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</si>
  <si>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</si>
  <si>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</si>
  <si>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</si>
  <si>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</si>
  <si>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</si>
  <si>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</si>
  <si>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</si>
  <si>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</si>
  <si>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</si>
  <si>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</si>
  <si>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</si>
  <si>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</si>
  <si>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</si>
  <si>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</si>
  <si>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</si>
  <si>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</si>
  <si>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</si>
  <si>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</si>
  <si>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</si>
  <si>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</si>
  <si>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</si>
  <si>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</si>
  <si>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</si>
  <si>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</si>
  <si>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</si>
  <si>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</si>
  <si>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</si>
  <si>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</si>
  <si>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</si>
  <si>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</si>
  <si>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</si>
  <si>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</si>
  <si>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</si>
  <si>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</si>
  <si>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</si>
  <si>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</si>
  <si>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</si>
  <si>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</si>
  <si>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</si>
  <si>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</si>
  <si>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</si>
  <si>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</si>
  <si>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</si>
  <si>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</si>
  <si>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</si>
  <si>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</si>
  <si>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</si>
  <si>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</si>
  <si>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</si>
  <si>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</si>
  <si>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</si>
  <si>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</si>
  <si>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</si>
  <si>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</si>
  <si>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</si>
  <si>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</si>
  <si>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</si>
  <si>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</si>
  <si>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</si>
  <si>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</si>
  <si>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</si>
  <si>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</si>
  <si>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</si>
  <si>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</si>
  <si>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</si>
  <si>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</si>
  <si>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</si>
  <si>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</si>
  <si>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</si>
  <si>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</si>
  <si>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</si>
  <si>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</si>
  <si>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</si>
  <si>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</si>
  <si>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</si>
  <si>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</si>
  <si>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</si>
  <si>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</si>
  <si>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</si>
  <si>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</si>
  <si>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</si>
  <si>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</si>
  <si>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</si>
  <si>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</si>
  <si>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</si>
  <si>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</si>
  <si>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</si>
  <si>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</si>
  <si>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</si>
  <si>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</si>
  <si>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</si>
  <si>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</si>
  <si>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</si>
  <si>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</si>
  <si>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</si>
  <si>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</si>
  <si>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</si>
  <si>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</si>
  <si>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</si>
  <si>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</si>
  <si>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</si>
  <si>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</si>
  <si>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</si>
  <si>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</si>
  <si>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</si>
  <si>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</si>
  <si>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</si>
  <si>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</si>
  <si>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</si>
  <si>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</si>
  <si>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</si>
  <si>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</si>
  <si>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</si>
  <si>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</si>
  <si>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</si>
  <si>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</si>
  <si>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</si>
  <si>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</si>
  <si>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</si>
  <si>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</si>
  <si>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</si>
  <si>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</si>
  <si>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</si>
  <si>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</si>
  <si>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</si>
  <si>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</si>
  <si>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</si>
  <si>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</si>
  <si>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</si>
  <si>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</si>
  <si>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</si>
  <si>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</si>
  <si>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</si>
  <si>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</si>
  <si>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</si>
  <si>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</si>
  <si>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</si>
  <si>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</si>
  <si>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</si>
  <si>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</si>
  <si>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</si>
  <si>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</si>
  <si>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</si>
  <si>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</si>
  <si>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</si>
  <si>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</si>
  <si>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</si>
  <si>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</si>
  <si>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</si>
  <si>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</si>
  <si>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</si>
  <si>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</si>
  <si>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</si>
  <si>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</si>
  <si>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</si>
  <si>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</si>
  <si>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</si>
  <si>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</si>
  <si>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</si>
  <si>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</si>
  <si>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</si>
  <si>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</si>
  <si>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</si>
  <si>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</si>
  <si>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</si>
  <si>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</si>
  <si>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</si>
  <si>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</si>
  <si>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</si>
  <si>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</si>
  <si>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</si>
  <si>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</si>
  <si>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</si>
  <si>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</si>
  <si>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</si>
  <si>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</si>
  <si>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</si>
  <si>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</si>
  <si>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</si>
  <si>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</si>
  <si>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</si>
  <si>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</si>
  <si>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</si>
  <si>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</si>
  <si>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</si>
  <si>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</si>
  <si>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</si>
  <si>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</si>
  <si>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</si>
  <si>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</si>
  <si>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</si>
  <si>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</si>
  <si>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</si>
  <si>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</si>
  <si>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</si>
  <si>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</si>
  <si>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</si>
  <si>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</si>
  <si>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</si>
  <si>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</si>
  <si>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</si>
  <si>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</si>
  <si>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</si>
  <si>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</si>
  <si>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</si>
  <si>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</si>
  <si>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</si>
  <si>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</si>
  <si>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</si>
  <si>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</si>
  <si>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</si>
  <si>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</si>
  <si>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</si>
  <si>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</si>
  <si>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</si>
  <si>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</si>
  <si>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</si>
  <si>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</si>
  <si>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</si>
  <si>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</si>
  <si>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</si>
  <si>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</si>
  <si>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</si>
  <si>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</si>
  <si>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</si>
  <si>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</si>
  <si>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</si>
  <si>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</si>
  <si>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</si>
  <si>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</si>
  <si>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</si>
  <si>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</si>
  <si>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</si>
  <si>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</si>
  <si>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</si>
  <si>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</si>
  <si>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</si>
  <si>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</si>
  <si>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</si>
  <si>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</si>
  <si>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</si>
  <si>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</si>
  <si>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</si>
  <si>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</si>
  <si>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</si>
  <si>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</si>
  <si>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</si>
  <si>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</si>
  <si>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</si>
  <si>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</si>
  <si>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</si>
  <si>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</si>
  <si>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</si>
  <si>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</si>
  <si>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</si>
  <si>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</si>
  <si>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</si>
  <si>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</si>
  <si>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</si>
  <si>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</si>
  <si>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</si>
  <si>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</si>
  <si>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</si>
  <si>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</si>
  <si>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</si>
  <si>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</si>
  <si>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</si>
  <si>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</si>
  <si>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</si>
  <si>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</si>
  <si>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</si>
  <si>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</si>
  <si>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</si>
  <si>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</si>
  <si>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</si>
  <si>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</si>
  <si>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</si>
  <si>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</si>
  <si>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</si>
  <si>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</si>
  <si>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</si>
  <si>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</si>
  <si>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</si>
  <si>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</si>
  <si>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</si>
  <si>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</si>
  <si>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</si>
  <si>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</si>
  <si>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</si>
  <si>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</si>
  <si>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</si>
  <si>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</si>
  <si>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</si>
  <si>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</si>
  <si>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</si>
  <si>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</si>
  <si>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</si>
  <si>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</si>
  <si>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</si>
  <si>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</si>
  <si>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</si>
  <si>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</si>
  <si>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</si>
  <si>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</si>
  <si>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</si>
  <si>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</si>
  <si>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</si>
  <si>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</si>
  <si>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</si>
  <si>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</si>
  <si>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</si>
  <si>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</si>
  <si>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</si>
  <si>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</si>
  <si>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</si>
  <si>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</si>
  <si>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</si>
  <si>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</si>
  <si>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</si>
  <si>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</si>
  <si>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</si>
  <si>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</si>
  <si>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</si>
  <si>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</si>
  <si>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</si>
  <si>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</si>
  <si>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</si>
  <si>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</si>
  <si>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</si>
  <si>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</si>
  <si>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</si>
  <si>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</si>
  <si>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</si>
  <si>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</si>
  <si>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</si>
  <si>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</si>
  <si>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</si>
  <si>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</si>
  <si>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</si>
  <si>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</si>
  <si>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</si>
  <si>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</si>
  <si>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</si>
  <si>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</si>
  <si>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</si>
  <si>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</si>
  <si>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</si>
  <si>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</si>
  <si>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</si>
  <si>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</si>
  <si>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</si>
  <si>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</si>
  <si>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</si>
  <si>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</si>
  <si>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</si>
  <si>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</si>
  <si>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</si>
  <si>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</si>
  <si>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</si>
  <si>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</si>
  <si>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</si>
  <si>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</si>
  <si>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</si>
  <si>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</si>
  <si>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</si>
  <si>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</si>
  <si>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</si>
  <si>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</si>
  <si>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</si>
  <si>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</si>
  <si>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</si>
  <si>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</si>
  <si>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</si>
  <si>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</si>
  <si>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</si>
  <si>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</si>
  <si>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</si>
  <si>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</si>
  <si>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</si>
  <si>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</si>
  <si>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</si>
  <si>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</si>
  <si>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</si>
  <si>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</si>
  <si>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</si>
  <si>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</si>
  <si>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</si>
  <si>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</si>
  <si>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</si>
  <si>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</si>
  <si>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</si>
  <si>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</si>
  <si>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</si>
  <si>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</si>
  <si>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</si>
  <si>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</si>
  <si>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</si>
  <si>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</si>
  <si>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</si>
  <si>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</si>
  <si>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</si>
  <si>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</si>
  <si>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</si>
  <si>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</si>
  <si>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</si>
  <si>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</si>
  <si>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</si>
  <si>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</si>
  <si>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</si>
  <si>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</si>
  <si>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</si>
  <si>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</si>
  <si>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</si>
  <si>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</si>
  <si>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</si>
  <si>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</si>
  <si>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</si>
  <si>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</si>
  <si>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</si>
  <si>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</si>
  <si>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</si>
  <si>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</si>
  <si>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</si>
  <si>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</si>
  <si>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</si>
  <si>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</si>
  <si>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</si>
  <si>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</si>
  <si>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</si>
  <si>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</si>
  <si>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</si>
  <si>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</si>
  <si>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</si>
  <si>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</si>
  <si>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</si>
  <si>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</si>
  <si>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</si>
  <si>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</si>
  <si>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</si>
  <si>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</si>
  <si>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</si>
  <si>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</si>
  <si>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</si>
  <si>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</si>
  <si>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</si>
  <si>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</si>
  <si>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</si>
  <si>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</si>
  <si>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</si>
  <si>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</si>
  <si>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</si>
  <si>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</si>
  <si>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</si>
  <si>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</si>
  <si>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</si>
  <si>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</si>
  <si>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</si>
  <si>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</si>
  <si>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</si>
  <si>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</si>
  <si>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</si>
  <si>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</si>
  <si>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</si>
  <si>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</si>
  <si>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</si>
  <si>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</si>
  <si>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</si>
  <si>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</si>
  <si>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</si>
  <si>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</si>
  <si>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</si>
  <si>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</si>
  <si>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</si>
  <si>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</si>
  <si>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</si>
  <si>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</si>
  <si>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</si>
  <si>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</si>
  <si>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</si>
  <si>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</si>
  <si>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</si>
  <si>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</si>
  <si>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</si>
  <si>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</si>
  <si>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</si>
  <si>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</si>
  <si>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</si>
  <si>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</si>
  <si>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</si>
  <si>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</si>
  <si>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</si>
  <si>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</si>
  <si>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</si>
  <si>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</si>
  <si>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</si>
  <si>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</si>
  <si>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</si>
  <si>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</si>
  <si>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</si>
  <si>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</si>
  <si>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</si>
  <si>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</si>
  <si>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</si>
  <si>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</si>
  <si>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</si>
  <si>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</si>
  <si>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</si>
  <si>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</si>
  <si>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</si>
  <si>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</si>
  <si>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</si>
  <si>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</si>
  <si>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</si>
  <si>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</si>
  <si>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</si>
  <si>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</si>
  <si>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</si>
  <si>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</si>
  <si>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</si>
  <si>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</si>
  <si>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</si>
  <si>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</si>
  <si>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</si>
  <si>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</si>
  <si>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</si>
  <si>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</si>
  <si>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</si>
  <si>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</si>
  <si>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</si>
  <si>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</si>
  <si>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</si>
  <si>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</si>
  <si>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</si>
  <si>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</si>
  <si>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</si>
  <si>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</si>
  <si>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</si>
  <si>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</si>
  <si>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</si>
  <si>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</si>
  <si>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</si>
  <si>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</si>
  <si>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</si>
  <si>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</si>
  <si>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</si>
  <si>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</si>
  <si>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</si>
  <si>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</si>
  <si>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</si>
  <si>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</si>
  <si>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</si>
  <si>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</si>
  <si>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</si>
  <si>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</si>
  <si>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</si>
  <si>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</si>
  <si>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</si>
  <si>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</si>
  <si>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</si>
  <si>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</si>
  <si>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</si>
  <si>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</si>
  <si>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</si>
  <si>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</si>
  <si>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</si>
  <si>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</si>
  <si>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</si>
  <si>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</si>
  <si>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</si>
  <si>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</si>
  <si>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</si>
  <si>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</si>
  <si>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</si>
  <si>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</si>
  <si>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</si>
  <si>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</si>
  <si>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</si>
  <si>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</si>
  <si>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</si>
  <si>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</si>
  <si>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</si>
  <si>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</si>
  <si>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</si>
  <si>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</si>
  <si>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</si>
  <si>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</si>
  <si>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</si>
  <si>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</si>
  <si>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</si>
  <si>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</si>
  <si>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</si>
  <si>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</si>
  <si>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</si>
  <si>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</si>
  <si>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</si>
  <si>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</si>
  <si>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</si>
  <si>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</si>
  <si>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</si>
  <si>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</si>
  <si>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</si>
  <si>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</si>
  <si>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</si>
  <si>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</si>
  <si>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</si>
  <si>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</si>
  <si>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</si>
  <si>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</si>
  <si>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</si>
  <si>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</si>
  <si>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</si>
  <si>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</si>
  <si>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</si>
  <si>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</si>
  <si>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</si>
  <si>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</si>
  <si>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</si>
  <si>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</si>
  <si>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</si>
  <si>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</si>
  <si>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</si>
  <si>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</si>
  <si>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</si>
  <si>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</si>
  <si>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</si>
  <si>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</si>
  <si>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</si>
  <si>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</si>
  <si>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</si>
  <si>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</si>
  <si>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</si>
  <si>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</si>
  <si>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</si>
  <si>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</si>
  <si>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</si>
  <si>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</si>
  <si>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</si>
  <si>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</si>
  <si>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</si>
  <si>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</si>
  <si>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</si>
  <si>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</si>
  <si>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</si>
  <si>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</si>
  <si>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</si>
  <si>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</si>
  <si>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</si>
  <si>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</si>
  <si>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</si>
  <si>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</si>
  <si>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</si>
  <si>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</si>
  <si>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</si>
  <si>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</si>
  <si>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</si>
  <si>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</si>
  <si>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</si>
  <si>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</si>
  <si>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</si>
  <si>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</si>
  <si>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</si>
  <si>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</si>
  <si>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</si>
  <si>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</si>
  <si>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</si>
  <si>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</si>
  <si>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</si>
  <si>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</si>
  <si>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</si>
  <si>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</si>
  <si>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</si>
  <si>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</si>
  <si>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</si>
  <si>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</si>
  <si>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</si>
  <si>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</si>
  <si>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</si>
  <si>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</si>
  <si>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</si>
  <si>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</si>
  <si>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</si>
  <si>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</si>
  <si>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</si>
  <si>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</si>
  <si>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</si>
  <si>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</si>
  <si>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</si>
  <si>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</si>
  <si>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</si>
  <si>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</si>
  <si>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</si>
  <si>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</si>
  <si>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</si>
  <si>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</si>
  <si>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</si>
  <si>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</si>
  <si>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</si>
  <si>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</si>
  <si>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</si>
  <si>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</si>
  <si>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</si>
  <si>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</si>
  <si>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</si>
  <si>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</si>
  <si>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</si>
  <si>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</si>
  <si>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</si>
  <si>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</si>
  <si>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</si>
  <si>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</si>
  <si>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</si>
  <si>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</si>
  <si>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</si>
  <si>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</si>
  <si>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</si>
  <si>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</si>
  <si>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</si>
  <si>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</si>
  <si>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</si>
  <si>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</si>
  <si>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</si>
  <si>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</si>
  <si>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</si>
  <si>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</si>
  <si>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</si>
  <si>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</si>
  <si>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</si>
  <si>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</si>
  <si>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</si>
  <si>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</si>
  <si>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</si>
  <si>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</si>
  <si>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</si>
  <si>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</si>
  <si>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</si>
  <si>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</si>
  <si>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</si>
  <si>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</si>
  <si>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</si>
  <si>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</si>
  <si>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</si>
  <si>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</si>
  <si>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</si>
  <si>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</si>
  <si>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</si>
  <si>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</si>
  <si>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</si>
  <si>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</si>
  <si>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</si>
  <si>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</si>
  <si>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</si>
  <si>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</si>
  <si>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</si>
  <si>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</si>
  <si>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</si>
  <si>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</si>
  <si>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</si>
  <si>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</si>
  <si>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</si>
  <si>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</si>
  <si>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</si>
  <si>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</si>
  <si>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</si>
  <si>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</si>
  <si>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</si>
  <si>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</si>
  <si>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</si>
  <si>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</si>
  <si>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</si>
  <si>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</si>
  <si>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</si>
  <si>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</si>
  <si>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</si>
  <si>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</si>
  <si>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</si>
  <si>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</si>
  <si>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</si>
  <si>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</si>
  <si>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</si>
  <si>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</si>
  <si>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</si>
  <si>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</si>
  <si>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</si>
  <si>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</si>
  <si>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</si>
  <si>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</si>
  <si>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</si>
  <si>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</si>
  <si>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</si>
  <si>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</si>
  <si>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</si>
  <si>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</si>
  <si>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</si>
  <si>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</si>
  <si>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</si>
  <si>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</si>
  <si>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</si>
  <si>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</si>
  <si>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</si>
  <si>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</si>
  <si>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</si>
  <si>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</si>
  <si>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</si>
  <si>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</si>
  <si>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</si>
  <si>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</si>
  <si>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</si>
  <si>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</si>
  <si>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</si>
  <si>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</si>
  <si>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</si>
  <si>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</si>
  <si>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</si>
  <si>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</si>
  <si>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</si>
  <si>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</si>
  <si>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</si>
  <si>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</si>
  <si>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</si>
  <si>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</si>
  <si>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</si>
  <si>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</si>
  <si>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</si>
  <si>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</si>
  <si>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</si>
  <si>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</si>
  <si>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</si>
  <si>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</si>
  <si>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</si>
  <si>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</si>
  <si>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</si>
  <si>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</si>
  <si>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</si>
  <si>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</si>
  <si>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</si>
  <si>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</si>
  <si>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</si>
  <si>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</si>
  <si>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</si>
  <si>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</si>
  <si>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</si>
  <si>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</si>
  <si>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</si>
  <si>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</si>
  <si>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</si>
  <si>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</si>
  <si>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</si>
  <si>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</si>
  <si>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</si>
  <si>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</si>
  <si>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</si>
  <si>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</si>
  <si>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</si>
  <si>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</si>
  <si>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</si>
  <si>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</si>
  <si>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</si>
  <si>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</si>
  <si>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</si>
  <si>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</si>
  <si>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</si>
  <si>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</si>
  <si>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</si>
  <si>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</si>
  <si>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</si>
  <si>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</si>
  <si>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</si>
  <si>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</si>
  <si>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</si>
  <si>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</si>
  <si>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</si>
  <si>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</si>
  <si>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</si>
  <si>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</si>
  <si>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</si>
  <si>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</si>
  <si>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</si>
  <si>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</si>
  <si>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</si>
  <si>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</si>
  <si>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</si>
  <si>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</si>
  <si>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</si>
  <si>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</si>
  <si>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</si>
  <si>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</si>
  <si>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</si>
  <si>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</si>
  <si>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</si>
  <si>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</si>
  <si>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</si>
  <si>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</si>
  <si>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</si>
  <si>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</si>
  <si>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</si>
  <si>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</si>
  <si>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</si>
  <si>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</si>
  <si>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</si>
  <si>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</si>
  <si>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</si>
  <si>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</si>
  <si>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</si>
  <si>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</si>
  <si>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</si>
  <si>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</si>
  <si>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</si>
  <si>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</si>
  <si>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</si>
  <si>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</si>
  <si>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</si>
  <si>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</si>
  <si>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</si>
  <si>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</si>
  <si>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</si>
  <si>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</si>
  <si>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</si>
  <si>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</si>
  <si>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</si>
  <si>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</si>
  <si>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</si>
  <si>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</si>
  <si>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</si>
  <si>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</si>
  <si>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</si>
  <si>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</si>
  <si>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</si>
  <si>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</si>
  <si>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</si>
  <si>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</si>
  <si>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</si>
  <si>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</si>
  <si>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</si>
  <si>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</si>
  <si>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</si>
  <si>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</si>
  <si>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</si>
  <si>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</si>
  <si>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</si>
  <si>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</si>
  <si>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</si>
  <si>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</si>
  <si>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</si>
  <si>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</si>
  <si>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</si>
  <si>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</si>
  <si>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</si>
  <si>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</si>
  <si>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</si>
  <si>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</si>
  <si>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</si>
  <si>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</si>
  <si>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</si>
  <si>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</si>
  <si>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</si>
  <si>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</si>
  <si>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</si>
  <si>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</si>
  <si>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</si>
  <si>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</si>
  <si>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</si>
  <si>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</si>
  <si>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</si>
  <si>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</si>
  <si>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</si>
  <si>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</si>
  <si>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</si>
  <si>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</si>
  <si>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</si>
  <si>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</si>
  <si>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</si>
  <si>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</si>
  <si>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</si>
  <si>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</si>
  <si>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</si>
  <si>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</si>
  <si>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</si>
  <si>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</si>
  <si>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</si>
  <si>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</si>
  <si>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</si>
  <si>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</si>
  <si>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</si>
  <si>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</si>
  <si>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</si>
  <si>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</si>
  <si>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</si>
  <si>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</si>
  <si>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</si>
  <si>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</si>
  <si>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</si>
  <si>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</si>
  <si>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</si>
  <si>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</si>
  <si>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</si>
  <si>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</si>
  <si>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</si>
  <si>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</si>
  <si>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</si>
  <si>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</si>
  <si>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</si>
  <si>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</si>
  <si>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</si>
  <si>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</si>
  <si>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</si>
  <si>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</si>
  <si>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</si>
  <si>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</si>
  <si>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</si>
  <si>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</si>
  <si>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</si>
  <si>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</si>
  <si>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</si>
  <si>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</si>
  <si>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</si>
  <si>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</si>
  <si>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</si>
  <si>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</si>
  <si>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</si>
  <si>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</si>
  <si>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</si>
  <si>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</si>
  <si>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</si>
  <si>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</si>
  <si>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</si>
  <si>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</si>
  <si>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</si>
  <si>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</si>
  <si>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</si>
  <si>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</si>
  <si>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</si>
  <si>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</si>
  <si>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</si>
  <si>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</si>
  <si>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</si>
  <si>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</si>
  <si>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</si>
  <si>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</si>
  <si>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</si>
  <si>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</si>
  <si>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</si>
  <si>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</si>
  <si>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</si>
  <si>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</si>
  <si>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</si>
  <si>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</si>
  <si>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</si>
  <si>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</si>
  <si>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</si>
  <si>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</si>
  <si>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</si>
  <si>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</si>
  <si>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</si>
  <si>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</si>
  <si>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</si>
  <si>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</si>
  <si>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</si>
  <si>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</si>
  <si>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</si>
  <si>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</si>
  <si>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</si>
  <si>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</si>
  <si>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</si>
  <si>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</si>
  <si>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</si>
  <si>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</si>
  <si>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</si>
  <si>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</si>
  <si>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</si>
  <si>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</si>
  <si>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</si>
  <si>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</si>
  <si>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</si>
  <si>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</si>
  <si>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</si>
  <si>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</si>
  <si>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</si>
  <si>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</si>
  <si>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</si>
  <si>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</si>
  <si>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</si>
  <si>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</si>
  <si>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</si>
  <si>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</si>
  <si>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</si>
  <si>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</si>
  <si>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</si>
  <si>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</si>
  <si>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</si>
  <si>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</si>
  <si>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</si>
  <si>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</si>
  <si>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</si>
  <si>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</si>
  <si>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</si>
  <si>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</si>
  <si>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</si>
  <si>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</si>
  <si>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</si>
  <si>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</si>
  <si>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</si>
  <si>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</si>
  <si>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</si>
  <si>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</si>
  <si>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</si>
  <si>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</si>
  <si>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</si>
  <si>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</si>
  <si>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</si>
  <si>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</si>
  <si>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</si>
  <si>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</si>
  <si>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</si>
  <si>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</si>
  <si>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</si>
  <si>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</si>
  <si>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</si>
  <si>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</si>
  <si>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</si>
  <si>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</si>
  <si>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</si>
  <si>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</si>
  <si>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</si>
  <si>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</si>
  <si>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</si>
  <si>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</si>
  <si>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</si>
  <si>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</si>
  <si>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</si>
  <si>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</si>
  <si>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</si>
  <si>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</si>
  <si>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</si>
  <si>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</si>
  <si>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</si>
  <si>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</si>
  <si>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</si>
  <si>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</si>
  <si>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</si>
  <si>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</si>
  <si>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</si>
  <si>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</si>
  <si>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</si>
  <si>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</si>
  <si>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</si>
  <si>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</si>
  <si>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</si>
  <si>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</si>
  <si>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</si>
  <si>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</si>
  <si>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</si>
  <si>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</si>
  <si>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</si>
  <si>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</si>
  <si>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</si>
  <si>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</si>
  <si>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</si>
  <si>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</si>
  <si>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</si>
  <si>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</si>
  <si>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</si>
  <si>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</si>
  <si>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</si>
  <si>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</si>
  <si>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</si>
  <si>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</si>
  <si>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</si>
  <si>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</si>
  <si>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</si>
  <si>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</si>
  <si>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</si>
  <si>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</si>
  <si>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</si>
  <si>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</si>
  <si>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</si>
  <si>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</si>
  <si>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</si>
  <si>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</si>
  <si>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</si>
  <si>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</si>
  <si>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</si>
  <si>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</si>
  <si>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</si>
  <si>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</si>
  <si>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</si>
  <si>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</si>
  <si>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</si>
  <si>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</si>
  <si>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</si>
  <si>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</si>
  <si>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</si>
  <si>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</si>
  <si>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</si>
  <si>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</si>
  <si>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</si>
  <si>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</si>
  <si>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</si>
  <si>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</si>
  <si>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</si>
  <si>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</si>
  <si>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</si>
  <si>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</si>
  <si>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</si>
  <si>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</si>
  <si>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</si>
  <si>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</si>
  <si>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</si>
  <si>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</si>
  <si>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</si>
  <si>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</si>
  <si>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</si>
  <si>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</si>
  <si>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</si>
  <si>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</si>
  <si>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</si>
  <si>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</si>
  <si>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</si>
  <si>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</si>
  <si>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</si>
  <si>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</si>
  <si>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</si>
  <si>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</si>
  <si>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</si>
  <si>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</si>
  <si>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</si>
  <si>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</si>
  <si>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</si>
  <si>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</si>
  <si>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</si>
  <si>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</si>
  <si>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</si>
  <si>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</si>
  <si>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</si>
  <si>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</si>
  <si>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</si>
  <si>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</si>
  <si>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</si>
  <si>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</si>
  <si>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</si>
  <si>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</si>
  <si>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</si>
  <si>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</si>
  <si>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</si>
  <si>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</si>
  <si>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</si>
  <si>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</si>
  <si>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</si>
  <si>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</si>
  <si>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</si>
  <si>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</si>
  <si>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</si>
  <si>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</si>
  <si>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</si>
  <si>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</si>
  <si>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</si>
  <si>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</si>
  <si>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</si>
  <si>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</si>
  <si>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</si>
  <si>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</si>
  <si>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</si>
  <si>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</si>
  <si>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</si>
  <si>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</si>
  <si>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</si>
  <si>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</si>
  <si>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</si>
  <si>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</si>
  <si>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</si>
  <si>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</si>
  <si>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</si>
  <si>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</si>
  <si>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</si>
  <si>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</si>
  <si>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</si>
  <si>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</si>
  <si>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</si>
  <si>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</si>
  <si>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</si>
  <si>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</si>
  <si>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</si>
  <si>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</si>
  <si>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</si>
  <si>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</si>
  <si>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</si>
  <si>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</si>
  <si>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</si>
  <si>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</si>
  <si>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</si>
  <si>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</si>
  <si>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</si>
  <si>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</si>
  <si>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</si>
  <si>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</si>
  <si>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</si>
  <si>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</si>
  <si>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</si>
  <si>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</si>
  <si>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</si>
  <si>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</si>
  <si>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</si>
  <si>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</si>
  <si>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</si>
  <si>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</si>
  <si>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</si>
  <si>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</si>
  <si>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</si>
  <si>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</si>
  <si>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</si>
  <si>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</si>
  <si>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</si>
  <si>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</si>
  <si>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</si>
  <si>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</si>
  <si>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</si>
  <si>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</si>
  <si>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</si>
  <si>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</si>
  <si>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</si>
  <si>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</si>
  <si>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</si>
  <si>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</si>
  <si>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</si>
  <si>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</si>
  <si>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</si>
  <si>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</si>
  <si>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</si>
  <si>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</si>
  <si>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</si>
  <si>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</si>
  <si>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</si>
  <si>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</si>
  <si>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</si>
  <si>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</si>
  <si>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</si>
  <si>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</si>
  <si>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</si>
  <si>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</si>
  <si>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</si>
  <si>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</si>
  <si>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</si>
  <si>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</si>
  <si>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</si>
  <si>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</si>
  <si>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</si>
  <si>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</si>
  <si>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</si>
  <si>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</si>
  <si>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</si>
  <si>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</si>
  <si>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</si>
  <si>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</si>
  <si>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</si>
  <si>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</si>
  <si>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</si>
  <si>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</si>
  <si>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</si>
  <si>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</si>
  <si>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</si>
  <si>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</si>
  <si>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</si>
  <si>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</si>
  <si>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</si>
  <si>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</si>
  <si>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</si>
  <si>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</si>
  <si>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</si>
  <si>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</si>
  <si>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</si>
  <si>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</si>
  <si>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</si>
  <si>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</si>
  <si>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</si>
  <si>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</si>
  <si>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</si>
  <si>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</si>
  <si>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</si>
  <si>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</si>
  <si>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</si>
  <si>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</si>
  <si>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</si>
  <si>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</si>
  <si>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</si>
  <si>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</si>
  <si>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</si>
  <si>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</si>
  <si>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</si>
  <si>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</si>
  <si>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</si>
  <si>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</si>
  <si>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</si>
  <si>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</si>
  <si>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</si>
  <si>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</si>
  <si>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</si>
  <si>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</si>
  <si>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</si>
  <si>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</si>
  <si>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</si>
  <si>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</si>
  <si>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</si>
  <si>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</si>
  <si>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</si>
  <si>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</si>
  <si>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</si>
  <si>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</si>
  <si>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</si>
  <si>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</si>
  <si>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</si>
  <si>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</si>
  <si>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</si>
  <si>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</si>
  <si>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</si>
  <si>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</si>
  <si>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</si>
  <si>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</si>
  <si>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</si>
  <si>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</si>
  <si>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</si>
  <si>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</si>
  <si>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</si>
  <si>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</si>
  <si>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</si>
  <si>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</si>
  <si>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</si>
  <si>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</si>
  <si>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</si>
  <si>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</si>
  <si>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</si>
  <si>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</si>
  <si>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</si>
  <si>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</si>
  <si>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</si>
  <si>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</si>
  <si>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</si>
  <si>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</si>
  <si>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</si>
  <si>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</si>
  <si>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</si>
  <si>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</si>
  <si>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</si>
  <si>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</si>
  <si>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</si>
  <si>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</si>
  <si>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</si>
  <si>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</si>
  <si>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</si>
  <si>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</si>
  <si>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</si>
  <si>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</si>
  <si>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</si>
  <si>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</si>
  <si>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</si>
  <si>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</si>
  <si>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</si>
  <si>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</si>
  <si>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</si>
  <si>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</si>
  <si>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</si>
  <si>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</si>
  <si>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</si>
  <si>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</si>
  <si>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</si>
  <si>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</si>
  <si>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</si>
  <si>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</si>
  <si>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</si>
  <si>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</si>
  <si>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</si>
  <si>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</si>
  <si>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</si>
  <si>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</si>
  <si>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</si>
  <si>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</si>
  <si>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</si>
  <si>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</si>
  <si>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</si>
  <si>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</si>
  <si>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</si>
  <si>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</si>
  <si>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</si>
  <si>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</si>
  <si>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</si>
  <si>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</si>
  <si>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</si>
  <si>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</si>
  <si>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</si>
  <si>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</si>
  <si>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</si>
  <si>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</si>
  <si>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</si>
  <si>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</si>
  <si>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</si>
  <si>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</si>
  <si>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</si>
  <si>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</si>
  <si>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</si>
  <si>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</si>
  <si>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</si>
  <si>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</si>
  <si>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</si>
  <si>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</si>
  <si>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</si>
  <si>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</si>
  <si>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</si>
  <si>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</si>
  <si>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</si>
  <si>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</si>
  <si>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</si>
  <si>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</si>
  <si>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</si>
  <si>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</si>
  <si>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</si>
  <si>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</si>
  <si>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</si>
  <si>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</si>
  <si>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</si>
  <si>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</si>
  <si>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</si>
  <si>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</si>
  <si>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</si>
  <si>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</si>
  <si>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</si>
  <si>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</si>
  <si>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</si>
  <si>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</si>
  <si>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</si>
  <si>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</si>
  <si>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</si>
  <si>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</si>
  <si>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</si>
  <si>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</si>
  <si>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</si>
  <si>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</si>
  <si>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</si>
  <si>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</si>
  <si>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</si>
  <si>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</si>
  <si>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</si>
  <si>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</si>
  <si>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</si>
  <si>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</si>
  <si>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</si>
  <si>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</si>
  <si>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</si>
  <si>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</si>
  <si>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</si>
  <si>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</si>
  <si>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</si>
  <si>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</si>
  <si>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</si>
  <si>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</si>
  <si>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</si>
  <si>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</si>
  <si>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</si>
  <si>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</si>
  <si>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</si>
  <si>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</si>
  <si>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</si>
  <si>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</si>
  <si>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</si>
  <si>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</si>
  <si>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</si>
  <si>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</si>
  <si>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</si>
  <si>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</si>
  <si>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</si>
  <si>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</si>
  <si>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</si>
  <si>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</si>
  <si>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</si>
  <si>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</si>
  <si>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</si>
  <si>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</si>
  <si>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</si>
  <si>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</si>
  <si>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</si>
  <si>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</si>
  <si>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</si>
  <si>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</si>
  <si>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</si>
  <si>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</si>
  <si>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</si>
  <si>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</si>
  <si>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</si>
  <si>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</si>
  <si>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</si>
  <si>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</si>
  <si>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</si>
  <si>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</si>
  <si>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</si>
  <si>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</si>
  <si>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</si>
  <si>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</si>
  <si>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</si>
  <si>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</si>
  <si>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</si>
  <si>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</si>
  <si>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</si>
  <si>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</si>
  <si>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</si>
  <si>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</si>
  <si>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</si>
  <si>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</si>
  <si>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</si>
  <si>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</si>
  <si>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</si>
  <si>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</si>
  <si>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</si>
  <si>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</si>
  <si>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</si>
  <si>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</si>
  <si>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</si>
  <si>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</si>
  <si>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</si>
  <si>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</si>
  <si>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</si>
  <si>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</si>
  <si>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</si>
  <si>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</si>
  <si>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</si>
  <si>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</si>
  <si>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</si>
  <si>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</si>
  <si>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</si>
  <si>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</si>
  <si>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</si>
  <si>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</si>
  <si>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</si>
  <si>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</si>
  <si>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</si>
  <si>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</si>
  <si>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</si>
  <si>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</si>
  <si>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</si>
  <si>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</si>
  <si>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</si>
  <si>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</si>
  <si>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</si>
  <si>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</si>
  <si>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</si>
  <si>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</si>
  <si>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</si>
  <si>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</si>
  <si>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</si>
  <si>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</si>
  <si>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</si>
  <si>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</si>
  <si>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</si>
  <si>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</si>
  <si>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</si>
  <si>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</si>
  <si>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</si>
  <si>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</si>
  <si>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</si>
  <si>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</si>
  <si>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</si>
  <si>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</si>
  <si>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</si>
  <si>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</si>
  <si>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</si>
  <si>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</si>
  <si>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</si>
  <si>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</si>
  <si>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</si>
  <si>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</si>
  <si>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</si>
  <si>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</si>
  <si>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</si>
  <si>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</si>
  <si>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</si>
  <si>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</si>
  <si>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</si>
  <si>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</si>
  <si>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</si>
  <si>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</si>
  <si>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</si>
  <si>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</si>
  <si>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</si>
  <si>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</si>
  <si>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</si>
  <si>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</si>
  <si>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</si>
  <si>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</si>
  <si>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</si>
  <si>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</si>
  <si>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</si>
  <si>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</si>
  <si>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</si>
  <si>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</si>
  <si>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</si>
  <si>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</si>
  <si>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</si>
  <si>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</si>
  <si>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</si>
  <si>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</si>
  <si>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</si>
  <si>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</si>
  <si>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</si>
  <si>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</si>
  <si>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</si>
  <si>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</si>
  <si>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</si>
  <si>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</si>
  <si>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</si>
  <si>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</si>
  <si>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</si>
  <si>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</si>
  <si>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</si>
  <si>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</si>
  <si>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</si>
  <si>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</si>
  <si>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</si>
  <si>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</si>
  <si>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</si>
  <si>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</si>
  <si>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</si>
  <si>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</si>
  <si>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</si>
  <si>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</si>
  <si>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</si>
  <si>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</si>
  <si>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</si>
  <si>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</si>
  <si>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</si>
  <si>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</si>
  <si>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</si>
  <si>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</si>
  <si>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</si>
  <si>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</si>
  <si>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</si>
  <si>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</si>
  <si>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</si>
  <si>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</si>
  <si>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</si>
  <si>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</si>
  <si>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</si>
  <si>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</si>
  <si>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</si>
  <si>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</si>
  <si>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</si>
  <si>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</si>
  <si>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</si>
  <si>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</si>
  <si>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</si>
  <si>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</si>
  <si>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</si>
  <si>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</si>
  <si>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</si>
  <si>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</si>
  <si>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</si>
  <si>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</si>
  <si>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</si>
  <si>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</si>
  <si>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</si>
  <si>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</si>
  <si>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</si>
  <si>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</si>
  <si>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</si>
  <si>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</si>
  <si>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</si>
  <si>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</si>
  <si>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</si>
  <si>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</si>
  <si>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</si>
  <si>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</si>
  <si>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</si>
  <si>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</si>
  <si>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</si>
  <si>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</si>
  <si>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</si>
  <si>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</si>
  <si>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</si>
  <si>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</si>
  <si>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</si>
  <si>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</si>
  <si>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</si>
  <si>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</si>
  <si>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</si>
  <si>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</si>
  <si>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</si>
  <si>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</si>
  <si>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</si>
  <si>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</si>
  <si>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</si>
  <si>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</si>
  <si>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</si>
  <si>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</si>
  <si>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</si>
  <si>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</si>
  <si>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</si>
  <si>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</si>
  <si>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</si>
  <si>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</si>
  <si>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</si>
  <si>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</si>
  <si>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</si>
  <si>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</si>
  <si>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</si>
  <si>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</si>
  <si>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</si>
  <si>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</si>
  <si>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</si>
  <si>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</si>
  <si>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</si>
  <si>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</si>
  <si>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</si>
  <si>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</si>
  <si>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</si>
  <si>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</si>
  <si>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</si>
  <si>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</si>
  <si>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</si>
  <si>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</si>
  <si>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</si>
  <si>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</si>
  <si>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</si>
  <si>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</si>
  <si>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</si>
  <si>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</si>
  <si>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</si>
  <si>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</si>
  <si>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</si>
  <si>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</si>
  <si>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</si>
  <si>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</si>
  <si>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</si>
  <si>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</si>
  <si>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</si>
  <si>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</si>
  <si>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</si>
  <si>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</si>
  <si>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</si>
  <si>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</si>
  <si>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</si>
  <si>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</si>
  <si>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</si>
  <si>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</si>
  <si>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</si>
  <si>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</si>
  <si>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</si>
  <si>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</si>
  <si>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</si>
  <si>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</si>
  <si>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</si>
  <si>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</si>
  <si>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</si>
  <si>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</si>
  <si>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</si>
  <si>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</si>
  <si>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</si>
  <si>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</si>
  <si>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</si>
  <si>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</si>
  <si>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</si>
  <si>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</si>
  <si>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</si>
  <si>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</si>
  <si>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</si>
  <si>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</si>
  <si>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</si>
  <si>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</si>
  <si>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</si>
  <si>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</si>
  <si>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</si>
  <si>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</si>
  <si>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</si>
  <si>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</si>
  <si>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</si>
  <si>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</si>
  <si>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</si>
  <si>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</si>
  <si>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</si>
  <si>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</si>
  <si>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</si>
  <si>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</si>
  <si>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</si>
  <si>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</si>
  <si>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</si>
  <si>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</si>
  <si>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</si>
  <si>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</si>
  <si>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</si>
  <si>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</si>
  <si>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</si>
  <si>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</si>
  <si>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</si>
  <si>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</si>
  <si>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</si>
  <si>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</si>
  <si>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</si>
  <si>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</si>
  <si>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</si>
  <si>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</si>
  <si>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</si>
  <si>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</si>
  <si>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</si>
  <si>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</si>
  <si>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</si>
  <si>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</si>
  <si>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</si>
  <si>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</si>
  <si>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</si>
  <si>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</si>
  <si>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</si>
  <si>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</si>
  <si>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</si>
  <si>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</si>
  <si>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</si>
  <si>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</si>
  <si>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</si>
  <si>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</si>
  <si>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</si>
  <si>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</si>
  <si>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</si>
  <si>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</si>
  <si>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</si>
  <si>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</si>
  <si>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</si>
  <si>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</si>
  <si>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</si>
  <si>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</si>
  <si>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</si>
  <si>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</si>
  <si>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</si>
  <si>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</si>
  <si>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</si>
  <si>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</si>
  <si>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</si>
  <si>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</si>
  <si>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</si>
  <si>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</si>
  <si>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</si>
  <si>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</si>
  <si>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</si>
  <si>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</si>
  <si>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</si>
  <si>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</si>
  <si>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</si>
  <si>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</si>
  <si>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</si>
  <si>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</si>
  <si>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</si>
  <si>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</si>
  <si>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</si>
  <si>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</si>
  <si>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</si>
  <si>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</si>
  <si>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</si>
  <si>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</si>
  <si>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</si>
  <si>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</si>
  <si>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</si>
  <si>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</si>
  <si>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</si>
  <si>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</si>
  <si>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</si>
  <si>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</si>
  <si>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</si>
  <si>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</si>
  <si>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</si>
  <si>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</si>
  <si>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</si>
  <si>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</si>
  <si>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</si>
  <si>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</si>
  <si>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</si>
  <si>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</si>
  <si>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</si>
  <si>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</si>
  <si>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</si>
  <si>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</si>
  <si>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</si>
  <si>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</si>
  <si>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</si>
  <si>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</si>
  <si>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</si>
  <si>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</si>
  <si>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</si>
  <si>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</si>
  <si>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</si>
  <si>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</si>
  <si>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</si>
  <si>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</si>
  <si>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</si>
  <si>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</si>
  <si>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</si>
  <si>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</si>
  <si>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</si>
  <si>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</si>
  <si>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</si>
  <si>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</si>
  <si>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</si>
  <si>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</si>
  <si>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</si>
  <si>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</si>
  <si>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</si>
  <si>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</si>
  <si>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</si>
  <si>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</si>
  <si>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</si>
  <si>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</si>
  <si>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</si>
  <si>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</si>
  <si>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</si>
  <si>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</si>
  <si>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</si>
  <si>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</si>
  <si>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</si>
  <si>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</si>
  <si>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</si>
  <si>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</si>
  <si>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</si>
  <si>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</si>
  <si>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</si>
  <si>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</si>
  <si>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</si>
  <si>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</si>
  <si>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</si>
  <si>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</si>
  <si>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</si>
  <si>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</si>
  <si>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</si>
  <si>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</si>
  <si>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</si>
  <si>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</si>
  <si>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</si>
  <si>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</si>
  <si>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</si>
  <si>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</si>
  <si>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</si>
  <si>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</si>
  <si>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</si>
  <si>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</si>
  <si>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</si>
  <si>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</si>
  <si>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</si>
  <si>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</si>
  <si>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</si>
  <si>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</si>
  <si>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</si>
  <si>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</si>
  <si>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</si>
  <si>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</si>
  <si>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</si>
  <si>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</si>
  <si>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</si>
  <si>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</si>
  <si>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</si>
  <si>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</si>
  <si>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</si>
  <si>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</si>
  <si>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</si>
  <si>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</si>
  <si>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</si>
  <si>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</si>
  <si>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</si>
  <si>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</si>
  <si>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</si>
  <si>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</si>
  <si>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</si>
  <si>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</si>
  <si>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</si>
  <si>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</si>
  <si>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</si>
  <si>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</si>
  <si>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</si>
  <si>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</si>
  <si>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</si>
  <si>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</si>
  <si>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</si>
  <si>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</si>
  <si>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</si>
  <si>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</si>
  <si>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</si>
  <si>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</si>
  <si>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</si>
  <si>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</si>
  <si>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</si>
  <si>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</si>
  <si>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</si>
  <si>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</si>
  <si>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</si>
  <si>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</si>
  <si>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</si>
  <si>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</si>
  <si>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</si>
  <si>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</si>
  <si>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</si>
  <si>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</si>
  <si>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</si>
  <si>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</si>
  <si>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</si>
  <si>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</si>
  <si>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</si>
  <si>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</si>
  <si>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</si>
  <si>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</si>
  <si>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</si>
  <si>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</si>
  <si>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</si>
  <si>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</si>
  <si>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</si>
  <si>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</si>
  <si>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</si>
  <si>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</si>
  <si>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</si>
  <si>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</si>
  <si>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</si>
  <si>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</si>
  <si>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</si>
  <si>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</si>
  <si>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</si>
  <si>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</si>
  <si>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</si>
  <si>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</si>
  <si>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</si>
  <si>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</si>
  <si>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</si>
  <si>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</si>
  <si>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</si>
  <si>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</si>
  <si>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</si>
  <si>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</si>
  <si>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</si>
  <si>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</si>
  <si>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</si>
  <si>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</si>
  <si>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</si>
  <si>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</si>
  <si>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</si>
  <si>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</si>
  <si>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</si>
  <si>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</si>
  <si>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</si>
  <si>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</si>
  <si>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</si>
  <si>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</si>
  <si>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</si>
  <si>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</si>
  <si>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</si>
  <si>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</si>
  <si>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</si>
  <si>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</si>
  <si>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</si>
  <si>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</si>
  <si>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</si>
  <si>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</si>
  <si>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</si>
  <si>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</si>
  <si>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</si>
  <si>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</si>
  <si>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</si>
  <si>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</si>
  <si>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</si>
  <si>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</si>
  <si>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</si>
  <si>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</si>
  <si>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</si>
  <si>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</si>
  <si>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</si>
  <si>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</si>
  <si>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</si>
  <si>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</si>
  <si>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</si>
  <si>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</si>
  <si>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</si>
  <si>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</si>
  <si>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</si>
  <si>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</si>
  <si>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</si>
  <si>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</si>
  <si>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</si>
  <si>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</si>
  <si>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</si>
  <si>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</si>
  <si>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</si>
  <si>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</si>
  <si>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</si>
  <si>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</si>
  <si>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</si>
  <si>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</si>
  <si>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</si>
  <si>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</si>
  <si>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</si>
  <si>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</si>
  <si>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</si>
  <si>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</si>
  <si>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</si>
  <si>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</si>
  <si>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</si>
  <si>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</si>
  <si>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</si>
  <si>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</si>
  <si>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</si>
  <si>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</si>
  <si>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</si>
  <si>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</si>
  <si>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</si>
  <si>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</si>
  <si>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</si>
  <si>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</si>
  <si>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</si>
  <si>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</si>
  <si>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</si>
  <si>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</si>
  <si>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</si>
  <si>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</si>
  <si>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</si>
  <si>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</si>
  <si>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</si>
  <si>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</si>
  <si>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</si>
  <si>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</si>
  <si>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</si>
  <si>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</si>
  <si>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</si>
  <si>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</si>
  <si>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</si>
  <si>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</si>
  <si>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</si>
  <si>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</si>
  <si>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</si>
  <si>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</si>
  <si>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</si>
  <si>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</si>
  <si>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</si>
  <si>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</si>
  <si>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</si>
  <si>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</si>
  <si>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</si>
  <si>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</si>
  <si>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</si>
  <si>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</si>
  <si>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</si>
  <si>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</si>
  <si>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</si>
  <si>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</si>
  <si>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</si>
  <si>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</si>
  <si>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</si>
  <si>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</si>
  <si>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</si>
  <si>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</si>
  <si>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</si>
  <si>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</si>
  <si>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</si>
  <si>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</si>
  <si>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</si>
  <si>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</si>
  <si>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</si>
  <si>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</si>
  <si>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</si>
  <si>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</si>
  <si>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</si>
  <si>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</si>
  <si>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</si>
  <si>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</si>
  <si>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</si>
  <si>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</si>
  <si>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</si>
  <si>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</si>
  <si>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</si>
  <si>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</si>
  <si>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</si>
  <si>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</si>
  <si>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</si>
  <si>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</si>
  <si>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</si>
  <si>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</si>
  <si>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</si>
  <si>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</si>
  <si>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</si>
  <si>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</si>
  <si>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</si>
  <si>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</si>
  <si>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</si>
  <si>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</si>
  <si>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</si>
  <si>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</si>
  <si>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</si>
  <si>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</si>
  <si>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</si>
  <si>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</si>
  <si>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</si>
  <si>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</si>
  <si>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</si>
  <si>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</si>
  <si>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</si>
  <si>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</si>
  <si>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</si>
  <si>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</si>
  <si>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</si>
  <si>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</si>
  <si>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</si>
  <si>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</si>
  <si>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</si>
  <si>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</si>
  <si>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</si>
  <si>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</si>
  <si>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</si>
  <si>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</si>
  <si>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</si>
  <si>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</si>
  <si>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</si>
  <si>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</si>
  <si>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</si>
  <si>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</si>
  <si>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</si>
  <si>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</si>
  <si>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</si>
  <si>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</si>
  <si>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</si>
  <si>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</si>
  <si>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</si>
  <si>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</si>
  <si>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</si>
  <si>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</si>
  <si>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</si>
  <si>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</si>
  <si>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</si>
  <si>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</si>
  <si>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</si>
  <si>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</si>
  <si>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</si>
  <si>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</si>
  <si>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</si>
  <si>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</si>
  <si>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</si>
  <si>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</si>
  <si>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</si>
  <si>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</si>
  <si>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</si>
  <si>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</si>
  <si>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</si>
  <si>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</si>
  <si>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</si>
  <si>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</si>
  <si>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</si>
  <si>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</si>
  <si>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</si>
  <si>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</si>
  <si>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</si>
  <si>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</si>
  <si>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</si>
  <si>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</si>
  <si>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</si>
  <si>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</si>
  <si>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</si>
  <si>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</si>
  <si>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</si>
  <si>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</si>
  <si>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</si>
  <si>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</si>
  <si>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</si>
  <si>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</si>
  <si>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</si>
  <si>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</si>
  <si>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</si>
  <si>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</si>
  <si>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</si>
  <si>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</si>
  <si>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</si>
  <si>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</si>
  <si>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</si>
  <si>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</si>
  <si>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</si>
  <si>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</si>
  <si>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</si>
  <si>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</si>
  <si>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</si>
  <si>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</si>
  <si>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</si>
  <si>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</si>
  <si>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</si>
  <si>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</si>
  <si>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</si>
  <si>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</si>
  <si>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</si>
  <si>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</si>
  <si>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</si>
  <si>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</si>
  <si>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</si>
  <si>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</si>
  <si>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</si>
  <si>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</si>
  <si>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</si>
  <si>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</si>
  <si>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</si>
  <si>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</si>
  <si>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</si>
  <si>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</si>
  <si>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</si>
  <si>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</si>
  <si>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</si>
  <si>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</si>
  <si>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</si>
  <si>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</si>
  <si>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</si>
  <si>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</si>
  <si>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</si>
  <si>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</si>
  <si>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</si>
  <si>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</si>
  <si>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</si>
  <si>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</si>
  <si>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</si>
  <si>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</si>
  <si>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</si>
  <si>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</si>
  <si>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</si>
  <si>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</si>
  <si>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</si>
  <si>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</si>
  <si>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</si>
  <si>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</si>
  <si>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</si>
  <si>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</si>
  <si>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</si>
  <si>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</si>
  <si>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</si>
  <si>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</si>
  <si>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</si>
  <si>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</si>
  <si>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</si>
  <si>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</si>
  <si>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</si>
  <si>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</si>
  <si>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</si>
  <si>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</si>
  <si>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</si>
  <si>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</si>
  <si>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</si>
  <si>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</si>
  <si>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</si>
  <si>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</si>
  <si>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</si>
  <si>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</si>
  <si>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</si>
  <si>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</si>
  <si>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</si>
  <si>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</si>
  <si>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</si>
  <si>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</si>
  <si>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</si>
  <si>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</si>
  <si>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</si>
  <si>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</si>
  <si>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</si>
  <si>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</si>
  <si>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</si>
  <si>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</si>
  <si>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</si>
  <si>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</si>
  <si>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</si>
  <si>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</si>
  <si>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</si>
  <si>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</si>
  <si>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</si>
  <si>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</si>
  <si>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</si>
  <si>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</si>
  <si>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</si>
  <si>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</si>
  <si>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</si>
  <si>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</si>
  <si>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</si>
  <si>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</si>
  <si>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</si>
  <si>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</si>
  <si>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</si>
  <si>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</si>
  <si>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</si>
  <si>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</si>
  <si>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</si>
  <si>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</si>
  <si>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</si>
  <si>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</si>
  <si>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</si>
  <si>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</si>
  <si>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</si>
  <si>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</si>
  <si>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</si>
  <si>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</si>
  <si>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</si>
  <si>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</si>
  <si>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</si>
  <si>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</si>
  <si>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</si>
  <si>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</si>
  <si>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</si>
  <si>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</si>
  <si>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</si>
  <si>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</si>
  <si>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</si>
  <si>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</si>
  <si>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</si>
  <si>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</si>
  <si>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</si>
  <si>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</si>
  <si>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</si>
  <si>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</si>
  <si>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</si>
  <si>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</si>
  <si>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</si>
  <si>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</si>
  <si>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</si>
  <si>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</si>
  <si>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</si>
  <si>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</si>
  <si>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</si>
  <si>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</si>
  <si>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</si>
  <si>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</si>
  <si>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</si>
  <si>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</si>
  <si>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</si>
  <si>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</si>
  <si>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</si>
  <si>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</si>
  <si>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</si>
  <si>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</si>
  <si>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</si>
  <si>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</si>
  <si>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</si>
  <si>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</si>
  <si>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</si>
  <si>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</si>
  <si>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</si>
  <si>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</si>
  <si>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</si>
  <si>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</si>
  <si>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</si>
  <si>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</si>
  <si>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</si>
  <si>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</si>
  <si>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</si>
  <si>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</si>
  <si>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</si>
  <si>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</si>
  <si>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</si>
  <si>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</si>
  <si>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</si>
  <si>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</si>
  <si>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</si>
  <si>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</si>
  <si>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</si>
  <si>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</si>
  <si>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</si>
  <si>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</si>
  <si>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</si>
  <si>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</si>
  <si>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</si>
  <si>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</si>
  <si>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</si>
  <si>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</si>
  <si>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</si>
  <si>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</si>
  <si>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</si>
  <si>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</si>
  <si>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</si>
  <si>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</si>
  <si>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</si>
  <si>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</si>
  <si>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</si>
  <si>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</si>
  <si>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</si>
  <si>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</si>
  <si>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</si>
  <si>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</si>
  <si>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</si>
  <si>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</si>
  <si>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</si>
  <si>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</si>
  <si>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</si>
  <si>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</si>
  <si>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</si>
  <si>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</si>
  <si>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</si>
  <si>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</si>
  <si>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</si>
  <si>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</si>
  <si>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</si>
  <si>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</si>
  <si>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</si>
  <si>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</si>
  <si>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</si>
  <si>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</si>
  <si>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</si>
  <si>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</si>
  <si>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</si>
  <si>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</si>
  <si>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</si>
  <si>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</si>
  <si>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</si>
  <si>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</si>
  <si>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</si>
  <si>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</si>
  <si>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</si>
  <si>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</si>
  <si>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</si>
  <si>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</si>
  <si>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</si>
  <si>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</si>
  <si>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</si>
  <si>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</si>
  <si>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</si>
  <si>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</si>
  <si>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</si>
  <si>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</si>
  <si>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</si>
  <si>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</si>
  <si>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</si>
  <si>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</si>
  <si>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</si>
  <si>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</si>
  <si>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</si>
  <si>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</si>
  <si>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</si>
  <si>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</si>
  <si>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</si>
  <si>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</si>
  <si>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</si>
  <si>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</si>
  <si>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</si>
  <si>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</si>
  <si>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</si>
  <si>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</si>
  <si>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</si>
  <si>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</si>
  <si>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</si>
  <si>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</si>
  <si>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</si>
  <si>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</si>
  <si>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</si>
  <si>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</si>
  <si>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</si>
  <si>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</si>
  <si>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</si>
  <si>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</si>
  <si>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</si>
  <si>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</si>
  <si>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</si>
  <si>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</si>
  <si>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</si>
  <si>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</si>
  <si>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</si>
  <si>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</si>
  <si>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</si>
  <si>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</si>
  <si>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</si>
  <si>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</si>
  <si>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</si>
  <si>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</si>
  <si>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</si>
  <si>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</si>
  <si>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</si>
  <si>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</si>
  <si>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</si>
  <si>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</si>
  <si>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</si>
  <si>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</si>
  <si>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</si>
  <si>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</si>
  <si>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</si>
  <si>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</si>
  <si>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</si>
  <si>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</si>
  <si>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</si>
  <si>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</si>
  <si>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</si>
  <si>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</si>
  <si>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</si>
  <si>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</si>
  <si>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</si>
  <si>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</si>
  <si>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</si>
  <si>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</si>
  <si>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</si>
  <si>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</si>
  <si>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</si>
  <si>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</si>
  <si>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</si>
  <si>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</si>
  <si>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</si>
  <si>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</si>
  <si>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</si>
  <si>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</si>
  <si>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</si>
  <si>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</si>
  <si>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</si>
  <si>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</si>
  <si>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</si>
  <si>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</si>
  <si>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</si>
  <si>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</si>
  <si>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</si>
  <si>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</si>
  <si>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</si>
  <si>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</si>
  <si>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</si>
  <si>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</si>
  <si>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</si>
  <si>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</si>
  <si>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</si>
  <si>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</si>
  <si>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</si>
  <si>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</si>
  <si>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</si>
  <si>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</si>
  <si>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</si>
  <si>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</si>
  <si>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</si>
  <si>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</si>
  <si>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</si>
  <si>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</si>
  <si>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</si>
  <si>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</si>
  <si>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</si>
  <si>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</si>
  <si>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</si>
  <si>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</si>
  <si>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</si>
  <si>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</si>
  <si>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</si>
  <si>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</si>
  <si>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</si>
  <si>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</si>
  <si>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</si>
  <si>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</si>
  <si>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</si>
  <si>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</si>
  <si>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</si>
  <si>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</si>
  <si>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</si>
  <si>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</si>
  <si>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</si>
  <si>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</si>
  <si>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</si>
  <si>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</si>
  <si>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</si>
  <si>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</si>
  <si>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</si>
  <si>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</si>
  <si>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</si>
  <si>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</si>
  <si>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</si>
  <si>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</si>
  <si>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</si>
  <si>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</si>
  <si>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</si>
  <si>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</si>
  <si>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</si>
  <si>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</si>
  <si>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</si>
  <si>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</si>
  <si>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</si>
  <si>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</si>
  <si>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</si>
  <si>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</si>
  <si>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</si>
  <si>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</si>
  <si>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</si>
  <si>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</si>
  <si>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</si>
  <si>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</si>
  <si>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</si>
  <si>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</si>
  <si>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</si>
  <si>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</si>
  <si>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</si>
  <si>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</si>
  <si>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</si>
  <si>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</si>
  <si>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</si>
  <si>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</si>
  <si>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</si>
  <si>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</si>
  <si>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</si>
  <si>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</si>
  <si>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</si>
  <si>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</si>
  <si>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</si>
  <si>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</si>
  <si>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</si>
  <si>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</si>
  <si>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</si>
  <si>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</si>
  <si>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</si>
  <si>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</si>
  <si>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</si>
  <si>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</si>
  <si>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</si>
  <si>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</si>
  <si>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</si>
  <si>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</si>
  <si>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</si>
  <si>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</si>
  <si>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</si>
  <si>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</si>
  <si>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</si>
  <si>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</si>
  <si>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</si>
  <si>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</si>
  <si>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</si>
  <si>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</si>
  <si>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</si>
  <si>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</si>
  <si>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</si>
  <si>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</si>
  <si>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</si>
  <si>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</si>
  <si>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</si>
  <si>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</si>
  <si>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</si>
  <si>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</si>
  <si>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</si>
  <si>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</si>
  <si>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</si>
  <si>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</si>
  <si>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</si>
  <si>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</si>
  <si>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</si>
  <si>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</si>
  <si>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</si>
  <si>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</si>
  <si>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</si>
  <si>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</si>
  <si>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</si>
  <si>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</si>
  <si>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</si>
  <si>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</si>
  <si>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</si>
  <si>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</si>
  <si>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</si>
  <si>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</si>
  <si>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</si>
  <si>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</si>
  <si>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</si>
  <si>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</si>
  <si>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</si>
  <si>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</si>
  <si>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</si>
  <si>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</si>
  <si>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</si>
  <si>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</si>
  <si>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</si>
  <si>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</si>
  <si>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</si>
  <si>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</si>
  <si>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</si>
  <si>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</si>
  <si>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</si>
  <si>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</si>
  <si>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</si>
  <si>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</si>
  <si>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</si>
  <si>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</si>
  <si>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</si>
  <si>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</si>
  <si>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</si>
  <si>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</si>
  <si>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</si>
  <si>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</si>
  <si>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</si>
  <si>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</si>
  <si>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</si>
  <si>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</si>
  <si>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</si>
  <si>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</si>
  <si>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</si>
  <si>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</si>
  <si>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</si>
  <si>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</si>
  <si>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</si>
  <si>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</si>
  <si>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</si>
  <si>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</si>
  <si>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</si>
  <si>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</si>
  <si>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</si>
  <si>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</si>
  <si>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</si>
  <si>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</si>
  <si>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</si>
  <si>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</si>
  <si>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</si>
  <si>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</si>
  <si>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</si>
  <si>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</si>
  <si>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</si>
  <si>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</si>
  <si>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</si>
  <si>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</si>
  <si>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</si>
  <si>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</si>
  <si>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</si>
  <si>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</si>
  <si>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</si>
  <si>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</si>
  <si>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</si>
  <si>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</si>
  <si>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</si>
  <si>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</si>
  <si>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</si>
  <si>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</si>
  <si>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</si>
  <si>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</si>
  <si>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</si>
  <si>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</si>
  <si>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</si>
  <si>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</si>
  <si>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</si>
  <si>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</si>
  <si>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</si>
  <si>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</si>
  <si>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</si>
  <si>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</si>
  <si>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</si>
  <si>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</si>
  <si>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</si>
  <si>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</si>
  <si>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</si>
  <si>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</si>
  <si>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</si>
  <si>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</si>
  <si>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</si>
  <si>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</si>
  <si>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</si>
  <si>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</si>
  <si>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</si>
  <si>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</si>
  <si>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</si>
  <si>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</si>
  <si>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</si>
  <si>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</si>
  <si>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</si>
  <si>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</si>
  <si>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</si>
  <si>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</si>
  <si>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</si>
  <si>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</si>
  <si>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</si>
  <si>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</si>
  <si>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</si>
  <si>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</si>
  <si>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</si>
  <si>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</si>
  <si>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</si>
  <si>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</si>
  <si>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</si>
  <si>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</si>
  <si>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</si>
  <si>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</si>
  <si>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</si>
  <si>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</si>
  <si>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</si>
  <si>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</si>
  <si>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</si>
  <si>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</si>
  <si>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</si>
  <si>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</si>
  <si>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</si>
  <si>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</si>
  <si>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</si>
  <si>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</si>
  <si>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</si>
  <si>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</si>
  <si>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</si>
  <si>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</si>
  <si>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</si>
  <si>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</si>
  <si>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</si>
  <si>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</si>
  <si>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</si>
  <si>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</si>
  <si>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</si>
  <si>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</si>
  <si>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</si>
  <si>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</si>
  <si>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</si>
  <si>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</si>
  <si>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</si>
  <si>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</si>
  <si>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</si>
  <si>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</si>
  <si>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</si>
  <si>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</si>
  <si>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</si>
  <si>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</si>
  <si>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</si>
  <si>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</si>
  <si>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</si>
  <si>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</si>
  <si>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</si>
  <si>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</si>
  <si>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</si>
  <si>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</si>
  <si>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</si>
  <si>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</si>
  <si>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</si>
  <si>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</si>
  <si>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</si>
  <si>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</si>
  <si>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</si>
  <si>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</si>
  <si>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</si>
  <si>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</si>
  <si>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</si>
  <si>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</si>
  <si>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</si>
  <si>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</si>
  <si>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</si>
  <si>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</si>
  <si>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</si>
  <si>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</si>
  <si>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</si>
  <si>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</si>
  <si>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</si>
  <si>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</si>
  <si>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</si>
  <si>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</si>
  <si>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</si>
  <si>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</si>
  <si>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</si>
  <si>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</si>
  <si>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</si>
  <si>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</si>
  <si>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</si>
  <si>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</si>
  <si>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</si>
  <si>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</si>
  <si>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</si>
  <si>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</si>
  <si>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</si>
  <si>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</si>
  <si>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</si>
  <si>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</si>
  <si>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</si>
  <si>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</si>
  <si>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</si>
  <si>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</si>
  <si>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</si>
  <si>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</si>
  <si>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</si>
  <si>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</si>
  <si>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</si>
  <si>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</si>
  <si>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</si>
  <si>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</si>
  <si>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</si>
  <si>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</si>
  <si>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</si>
  <si>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</si>
  <si>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</si>
  <si>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</si>
  <si>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</si>
  <si>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</si>
  <si>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</si>
  <si>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</si>
  <si>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</si>
  <si>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</si>
  <si>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</si>
  <si>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</si>
  <si>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</si>
  <si>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</si>
  <si>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</si>
  <si>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</si>
  <si>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</si>
  <si>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</si>
  <si>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</si>
  <si>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</si>
  <si>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</si>
  <si>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</si>
  <si>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</si>
  <si>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</si>
  <si>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</si>
  <si>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</si>
  <si>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</si>
  <si>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</si>
  <si>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</si>
  <si>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</si>
  <si>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</si>
  <si>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</si>
  <si>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</si>
  <si>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</si>
  <si>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</si>
  <si>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</si>
  <si>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</si>
  <si>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</si>
  <si>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</si>
  <si>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</si>
  <si>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</si>
  <si>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</si>
  <si>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</si>
  <si>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</si>
  <si>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</si>
  <si>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</si>
  <si>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</si>
  <si>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</si>
  <si>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</si>
  <si>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</si>
  <si>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</si>
  <si>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</si>
  <si>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</si>
  <si>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</si>
  <si>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</si>
  <si>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</si>
  <si>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</si>
  <si>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</si>
  <si>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</si>
  <si>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</si>
  <si>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</si>
  <si>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</si>
  <si>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</si>
  <si>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</si>
  <si>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</si>
  <si>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</si>
  <si>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</si>
  <si>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</si>
  <si>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</si>
  <si>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</si>
  <si>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</si>
  <si>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</si>
  <si>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</si>
  <si>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</si>
  <si>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</si>
  <si>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</si>
  <si>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</si>
  <si>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</si>
  <si>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</si>
  <si>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</si>
  <si>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</si>
  <si>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</si>
  <si>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</si>
  <si>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</si>
  <si>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</si>
  <si>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</si>
  <si>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</si>
  <si>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</si>
  <si>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</si>
  <si>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</si>
  <si>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</si>
  <si>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</si>
  <si>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</si>
  <si>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</si>
  <si>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</si>
  <si>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</si>
  <si>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</si>
  <si>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</si>
  <si>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</si>
  <si>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</si>
  <si>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</si>
  <si>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</si>
  <si>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</si>
  <si>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</si>
  <si>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</si>
  <si>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</si>
  <si>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</si>
  <si>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</si>
  <si>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</si>
  <si>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</si>
  <si>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</si>
  <si>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</si>
  <si>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</si>
  <si>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</si>
  <si>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</si>
  <si>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</si>
  <si>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</si>
  <si>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</si>
  <si>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</si>
  <si>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</si>
  <si>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</si>
  <si>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</si>
  <si>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</si>
  <si>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</si>
  <si>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</si>
  <si>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</si>
  <si>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</si>
  <si>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</si>
  <si>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</si>
  <si>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</si>
  <si>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</si>
  <si>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</si>
  <si>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</si>
  <si>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</si>
  <si>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</si>
  <si>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</si>
  <si>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</si>
  <si>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</si>
  <si>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</si>
  <si>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</si>
  <si>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</si>
  <si>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</si>
  <si>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</si>
  <si>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</si>
  <si>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</si>
  <si>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</si>
  <si>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</si>
  <si>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</si>
  <si>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</si>
  <si>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</si>
  <si>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</si>
  <si>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</si>
  <si>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</si>
  <si>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</si>
  <si>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</si>
  <si>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</si>
  <si>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</si>
  <si>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</si>
  <si>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</si>
  <si>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</si>
  <si>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</si>
  <si>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</si>
  <si>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</si>
  <si>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</si>
  <si>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</si>
  <si>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</si>
  <si>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</si>
  <si>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</si>
  <si>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</si>
  <si>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</si>
  <si>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</si>
  <si>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</si>
  <si>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</si>
  <si>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</si>
  <si>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</si>
  <si>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</si>
  <si>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</si>
  <si>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</si>
  <si>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</si>
  <si>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</si>
  <si>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</si>
  <si>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</si>
  <si>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</si>
  <si>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</si>
  <si>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</si>
  <si>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</si>
  <si>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</si>
  <si>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</si>
  <si>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</si>
  <si>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</si>
  <si>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</si>
  <si>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</si>
  <si>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</si>
  <si>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</si>
  <si>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</si>
  <si>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</si>
  <si>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</si>
  <si>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</si>
  <si>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</si>
  <si>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</si>
  <si>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</si>
  <si>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</si>
  <si>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</si>
  <si>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</si>
  <si>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</si>
  <si>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</si>
  <si>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</si>
  <si>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</si>
  <si>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</si>
  <si>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</si>
  <si>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</si>
  <si>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</si>
  <si>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</si>
  <si>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</si>
  <si>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</si>
  <si>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</si>
  <si>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</si>
  <si>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</si>
  <si>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</si>
  <si>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</si>
  <si>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</si>
  <si>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</si>
  <si>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</si>
  <si>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</si>
  <si>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</si>
  <si>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</si>
  <si>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</si>
  <si>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</si>
  <si>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</si>
  <si>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</si>
  <si>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</si>
  <si>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</si>
  <si>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</si>
  <si>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</si>
  <si>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</si>
  <si>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</si>
  <si>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</si>
  <si>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</si>
  <si>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</si>
  <si>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</si>
  <si>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</si>
  <si>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</si>
  <si>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</si>
  <si>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</si>
  <si>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</si>
  <si>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</si>
  <si>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</si>
  <si>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</si>
  <si>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</si>
  <si>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</si>
  <si>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</si>
  <si>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</si>
  <si>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</si>
  <si>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</si>
  <si>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</si>
  <si>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</si>
  <si>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</si>
  <si>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</si>
  <si>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</si>
  <si>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</si>
  <si>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</si>
  <si>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</si>
  <si>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</si>
  <si>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</si>
  <si>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</si>
  <si>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</si>
  <si>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</si>
  <si>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</si>
  <si>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</si>
  <si>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</si>
  <si>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</si>
  <si>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</si>
  <si>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</si>
  <si>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</si>
  <si>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</si>
  <si>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</si>
  <si>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</si>
  <si>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</si>
  <si>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</si>
  <si>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</si>
  <si>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</si>
  <si>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</si>
  <si>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</si>
  <si>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</si>
  <si>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</si>
  <si>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</si>
  <si>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</si>
  <si>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</si>
  <si>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</si>
  <si>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</si>
  <si>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</si>
  <si>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</si>
  <si>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</si>
  <si>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</si>
  <si>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</si>
  <si>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</si>
  <si>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</si>
  <si>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</si>
  <si>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</si>
  <si>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</si>
  <si>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</si>
  <si>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</si>
  <si>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</si>
  <si>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</si>
  <si>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</si>
  <si>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</si>
  <si>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</si>
  <si>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</si>
  <si>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</si>
  <si>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</si>
  <si>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</si>
  <si>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</si>
  <si>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</si>
  <si>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</si>
  <si>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</si>
  <si>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</si>
  <si>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</si>
  <si>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</si>
  <si>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</si>
  <si>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</si>
  <si>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</si>
  <si>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</si>
  <si>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</si>
  <si>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</si>
  <si>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</si>
  <si>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</si>
  <si>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</si>
  <si>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</si>
  <si>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</si>
  <si>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</si>
  <si>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</si>
  <si>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</si>
  <si>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</si>
  <si>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</si>
  <si>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</si>
  <si>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</si>
  <si>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</si>
  <si>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</si>
  <si>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</si>
  <si>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</si>
  <si>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</si>
  <si>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</si>
  <si>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</si>
  <si>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</si>
  <si>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</si>
  <si>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</si>
  <si>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</si>
  <si>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</si>
  <si>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</si>
  <si>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</si>
  <si>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</si>
  <si>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</si>
  <si>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</si>
  <si>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</si>
  <si>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</si>
  <si>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</si>
  <si>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</si>
  <si>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</si>
  <si>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</si>
  <si>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</si>
  <si>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</si>
  <si>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</si>
  <si>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</si>
  <si>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</si>
  <si>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</si>
  <si>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</si>
  <si>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</si>
  <si>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</si>
  <si>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</si>
  <si>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</si>
  <si>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</si>
  <si>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</si>
  <si>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</si>
  <si>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</si>
  <si>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</si>
  <si>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</si>
  <si>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</si>
  <si>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</si>
  <si>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</si>
  <si>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</si>
  <si>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</si>
  <si>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</si>
  <si>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</si>
  <si>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</si>
  <si>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</si>
  <si>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</si>
  <si>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</si>
  <si>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</si>
  <si>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</si>
  <si>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</si>
  <si>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</si>
  <si>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</si>
  <si>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</si>
  <si>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</si>
  <si>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</si>
  <si>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</si>
  <si>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</si>
  <si>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</si>
  <si>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</si>
  <si>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</si>
  <si>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</si>
  <si>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</si>
  <si>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</si>
  <si>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</si>
  <si>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</si>
  <si>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</si>
  <si>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</si>
  <si>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</si>
  <si>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</si>
  <si>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</si>
  <si>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</si>
  <si>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</si>
  <si>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</si>
  <si>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</si>
  <si>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</si>
  <si>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</si>
  <si>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</si>
  <si>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</si>
  <si>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</si>
  <si>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</si>
  <si>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</si>
  <si>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</si>
  <si>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</si>
  <si>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</si>
  <si>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</si>
  <si>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</si>
  <si>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</si>
  <si>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</si>
  <si>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</si>
  <si>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</si>
  <si>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</si>
  <si>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</si>
  <si>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</si>
  <si>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</si>
  <si>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</si>
  <si>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</si>
  <si>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</si>
  <si>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</si>
  <si>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</si>
  <si>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</si>
  <si>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</si>
  <si>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</si>
  <si>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</si>
  <si>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</si>
  <si>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</si>
  <si>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</si>
  <si>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</si>
  <si>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</si>
  <si>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</si>
  <si>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</si>
  <si>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</si>
  <si>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</si>
  <si>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</si>
  <si>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</si>
  <si>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</si>
  <si>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</si>
  <si>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</si>
  <si>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</si>
  <si>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</si>
  <si>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</si>
  <si>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</si>
  <si>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</si>
  <si>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</si>
  <si>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</si>
  <si>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</si>
  <si>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</si>
  <si>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</si>
  <si>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</si>
  <si>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</si>
  <si>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</si>
  <si>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</si>
  <si>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</si>
  <si>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</si>
  <si>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</si>
  <si>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</si>
  <si>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</si>
  <si>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</si>
  <si>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</si>
  <si>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</si>
  <si>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</si>
  <si>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</si>
  <si>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</si>
  <si>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</si>
  <si>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</si>
  <si>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</si>
  <si>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</si>
  <si>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</si>
  <si>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</si>
  <si>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</si>
  <si>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</si>
  <si>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</si>
  <si>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</si>
  <si>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</si>
  <si>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</si>
  <si>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</si>
  <si>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</si>
  <si>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</si>
  <si>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</si>
  <si>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</si>
  <si>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</si>
  <si>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</si>
  <si>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</si>
  <si>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</si>
  <si>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</si>
  <si>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</si>
  <si>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</si>
  <si>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</si>
  <si>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</si>
  <si>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</si>
  <si>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</si>
  <si>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</si>
  <si>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</si>
  <si>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</si>
  <si>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</si>
  <si>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</si>
  <si>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</si>
  <si>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</si>
  <si>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</si>
  <si>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</si>
  <si>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</si>
  <si>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</si>
  <si>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</si>
  <si>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</si>
  <si>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</si>
  <si>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</si>
  <si>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</si>
  <si>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</si>
  <si>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</si>
  <si>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</si>
  <si>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</si>
  <si>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</si>
  <si>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</si>
  <si>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</si>
  <si>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</si>
  <si>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</si>
  <si>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</si>
  <si>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</si>
  <si>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</si>
  <si>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</si>
  <si>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</si>
  <si>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</si>
  <si>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</si>
  <si>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</si>
  <si>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</si>
  <si>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</si>
  <si>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</si>
  <si>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</si>
  <si>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</si>
  <si>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</si>
  <si>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</si>
  <si>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</si>
  <si>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</si>
  <si>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</si>
  <si>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</si>
  <si>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</si>
  <si>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</si>
  <si>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</si>
  <si>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</si>
  <si>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</si>
  <si>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</si>
  <si>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</si>
  <si>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</si>
  <si>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</si>
  <si>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</si>
  <si>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</si>
  <si>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</si>
  <si>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</si>
  <si>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</si>
  <si>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</si>
  <si>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</si>
  <si>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</si>
  <si>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</si>
  <si>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</si>
  <si>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</si>
  <si>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</si>
  <si>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</si>
  <si>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</si>
  <si>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</si>
  <si>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</si>
  <si>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</si>
  <si>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</si>
  <si>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</si>
  <si>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</si>
  <si>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</si>
  <si>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</si>
  <si>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</si>
  <si>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</si>
  <si>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</si>
  <si>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</si>
  <si>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</si>
  <si>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</si>
  <si>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</si>
  <si>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</si>
  <si>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</si>
  <si>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</si>
  <si>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</si>
  <si>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</si>
  <si>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</si>
  <si>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</si>
  <si>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</si>
  <si>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</si>
  <si>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</si>
  <si>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</si>
  <si>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</si>
  <si>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</si>
  <si>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</si>
  <si>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</si>
  <si>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</si>
  <si>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</si>
  <si>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</si>
  <si>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</si>
  <si>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</si>
  <si>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</si>
  <si>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</si>
  <si>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</si>
  <si>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</si>
  <si>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</si>
  <si>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</si>
  <si>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</si>
  <si>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</si>
  <si>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</si>
  <si>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</si>
  <si>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</si>
  <si>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</si>
  <si>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</si>
  <si>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</si>
  <si>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</si>
  <si>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</si>
  <si>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</si>
  <si>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</si>
  <si>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</si>
  <si>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</si>
  <si>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</si>
  <si>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</si>
  <si>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</si>
  <si>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</si>
  <si>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</si>
  <si>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</si>
  <si>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</si>
  <si>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</si>
  <si>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</si>
  <si>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</si>
  <si>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</si>
  <si>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</si>
  <si>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</si>
  <si>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</si>
  <si>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</si>
  <si>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</si>
  <si>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</si>
  <si>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</si>
  <si>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</si>
  <si>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</si>
  <si>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</si>
  <si>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</si>
  <si>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</si>
  <si>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</si>
  <si>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</si>
  <si>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</si>
  <si>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</si>
  <si>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</si>
  <si>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</si>
  <si>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</si>
  <si>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</si>
  <si>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</si>
  <si>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</si>
  <si>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</si>
  <si>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</si>
  <si>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</si>
  <si>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</si>
  <si>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</si>
  <si>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</si>
  <si>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</si>
  <si>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</si>
  <si>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</si>
  <si>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</si>
  <si>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</si>
  <si>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</si>
  <si>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</si>
  <si>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</si>
  <si>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</si>
  <si>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</si>
  <si>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</si>
  <si>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</si>
  <si>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</si>
  <si>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</si>
  <si>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</si>
  <si>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</si>
  <si>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</si>
  <si>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</si>
  <si>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</si>
  <si>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</si>
  <si>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</si>
  <si>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</si>
  <si>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</si>
  <si>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</si>
  <si>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</si>
  <si>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</si>
  <si>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</si>
  <si>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</si>
  <si>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</si>
  <si>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</si>
  <si>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</si>
  <si>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</si>
  <si>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</si>
  <si>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</si>
  <si>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</si>
  <si>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</si>
  <si>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</si>
  <si>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</si>
  <si>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</si>
  <si>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</si>
  <si>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</si>
  <si>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</si>
  <si>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</si>
  <si>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</si>
  <si>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</si>
  <si>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</si>
  <si>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</si>
  <si>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</si>
  <si>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</si>
  <si>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</si>
  <si>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</si>
  <si>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</si>
  <si>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</si>
  <si>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</si>
  <si>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</si>
  <si>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</si>
  <si>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</si>
  <si>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</si>
  <si>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</si>
  <si>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</si>
  <si>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</si>
  <si>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</si>
  <si>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</si>
  <si>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</si>
  <si>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</si>
  <si>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</si>
  <si>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</si>
  <si>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</si>
  <si>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</si>
  <si>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</si>
  <si>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</si>
  <si>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</si>
  <si>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</si>
  <si>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</si>
  <si>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</si>
  <si>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</si>
  <si>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</si>
  <si>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</si>
  <si>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</si>
  <si>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</si>
  <si>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</si>
  <si>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</si>
  <si>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</si>
  <si>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</si>
  <si>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</si>
  <si>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</si>
  <si>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</si>
  <si>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</si>
  <si>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</si>
  <si>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</si>
  <si>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</si>
  <si>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</si>
  <si>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</si>
  <si>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</si>
  <si>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</si>
  <si>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</si>
  <si>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</si>
  <si>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</si>
  <si>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</si>
  <si>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</si>
  <si>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</si>
  <si>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</si>
  <si>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</si>
  <si>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</si>
  <si>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</si>
  <si>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</si>
  <si>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</si>
  <si>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</si>
  <si>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</si>
  <si>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</si>
  <si>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</si>
  <si>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</si>
  <si>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</si>
  <si>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</si>
  <si>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</si>
  <si>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</si>
  <si>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</si>
  <si>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</si>
  <si>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</si>
  <si>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</si>
  <si>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</si>
  <si>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</si>
  <si>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</si>
  <si>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</si>
  <si>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</si>
  <si>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</si>
  <si>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</si>
  <si>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</si>
  <si>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</si>
  <si>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</si>
  <si>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</si>
  <si>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</si>
  <si>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</si>
  <si>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</si>
  <si>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</si>
  <si>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</si>
  <si>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</si>
  <si>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</si>
  <si>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</si>
  <si>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</si>
  <si>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</si>
  <si>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</si>
  <si>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</si>
  <si>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</si>
  <si>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</si>
  <si>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</si>
  <si>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</si>
  <si>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</si>
  <si>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</si>
  <si>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</si>
  <si>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</si>
  <si>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</si>
  <si>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</si>
  <si>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</si>
  <si>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</si>
  <si>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</si>
  <si>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</si>
  <si>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</si>
  <si>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</si>
  <si>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</si>
  <si>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</si>
  <si>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</si>
  <si>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</si>
  <si>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</si>
  <si>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</si>
  <si>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</si>
  <si>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</si>
  <si>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</si>
  <si>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</si>
  <si>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</si>
  <si>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</si>
  <si>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</si>
  <si>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</si>
  <si>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</si>
  <si>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</si>
  <si>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</si>
  <si>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</si>
  <si>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</si>
  <si>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</si>
  <si>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</si>
  <si>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</si>
  <si>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</si>
  <si>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</si>
  <si>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</si>
  <si>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</si>
  <si>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</si>
  <si>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</si>
  <si>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</si>
  <si>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</si>
  <si>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</si>
  <si>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</si>
  <si>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</si>
  <si>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</si>
  <si>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</si>
  <si>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</si>
  <si>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</si>
  <si>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</si>
  <si>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</si>
  <si>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</si>
  <si>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</si>
  <si>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</si>
  <si>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</si>
  <si>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</si>
  <si>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</si>
  <si>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</si>
  <si>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</si>
  <si>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</si>
  <si>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</si>
  <si>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</si>
  <si>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</si>
  <si>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</si>
  <si>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</si>
  <si>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</si>
  <si>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</si>
  <si>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</si>
  <si>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</si>
  <si>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</si>
  <si>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</si>
  <si>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</si>
  <si>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</si>
  <si>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</si>
  <si>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</si>
  <si>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</si>
  <si>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</si>
  <si>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</si>
  <si>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</si>
  <si>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</si>
  <si>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</si>
  <si>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</si>
  <si>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</si>
  <si>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</si>
  <si>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</si>
  <si>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</si>
  <si>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</si>
  <si>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</si>
  <si>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</si>
  <si>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</si>
  <si>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</si>
  <si>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</si>
  <si>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</si>
  <si>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</si>
  <si>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</si>
  <si>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</si>
  <si>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</si>
  <si>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</si>
  <si>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</si>
  <si>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</si>
  <si>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</si>
  <si>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</si>
  <si>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</si>
  <si>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</si>
  <si>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</si>
  <si>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</si>
  <si>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</si>
  <si>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</si>
  <si>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</si>
  <si>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</si>
  <si>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</si>
  <si>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</si>
  <si>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</si>
  <si>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</si>
  <si>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</si>
  <si>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</si>
  <si>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</si>
  <si>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</si>
  <si>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</si>
  <si>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</si>
  <si>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</si>
  <si>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</si>
  <si>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</si>
  <si>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</si>
  <si>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</si>
  <si>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</si>
  <si>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</si>
  <si>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</si>
  <si>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</si>
  <si>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</si>
  <si>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</si>
  <si>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</si>
  <si>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</si>
  <si>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</si>
  <si>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</si>
  <si>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</si>
  <si>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</si>
  <si>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</si>
  <si>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</si>
  <si>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</si>
  <si>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</si>
  <si>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</si>
  <si>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</si>
  <si>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</si>
  <si>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</si>
  <si>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</si>
  <si>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</si>
  <si>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</si>
  <si>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</si>
  <si>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</si>
  <si>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</si>
  <si>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</si>
  <si>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</si>
  <si>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</si>
  <si>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</si>
  <si>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</si>
  <si>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</si>
  <si>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</si>
  <si>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</si>
  <si>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</si>
  <si>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</si>
  <si>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</si>
  <si>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</si>
  <si>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</si>
  <si>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</si>
  <si>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</si>
  <si>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</si>
  <si>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</si>
  <si>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</si>
  <si>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</si>
  <si>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</si>
  <si>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</si>
  <si>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</si>
  <si>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</si>
  <si>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</si>
  <si>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</si>
  <si>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</si>
  <si>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</si>
  <si>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</si>
  <si>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</si>
  <si>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</si>
  <si>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</si>
  <si>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</si>
  <si>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</si>
  <si>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</si>
  <si>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</si>
  <si>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</si>
  <si>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</si>
  <si>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</si>
  <si>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</si>
  <si>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</si>
  <si>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</si>
  <si>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</si>
  <si>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</si>
  <si>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</si>
  <si>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</si>
  <si>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</si>
  <si>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</si>
  <si>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</si>
  <si>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</si>
  <si>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</si>
  <si>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</si>
  <si>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</si>
  <si>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</si>
  <si>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</si>
  <si>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</si>
  <si>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</si>
  <si>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</si>
  <si>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</si>
  <si>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</si>
  <si>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</si>
  <si>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</si>
  <si>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</si>
  <si>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</si>
  <si>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</si>
  <si>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</si>
  <si>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</si>
  <si>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</si>
  <si>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</si>
  <si>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</si>
  <si>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</si>
  <si>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</si>
  <si>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</si>
  <si>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</si>
  <si>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</si>
  <si>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</si>
  <si>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</si>
  <si>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</si>
  <si>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</si>
  <si>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</si>
  <si>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</si>
  <si>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</si>
  <si>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</si>
  <si>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</si>
  <si>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</si>
  <si>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</si>
  <si>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</si>
  <si>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</si>
  <si>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</si>
  <si>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</si>
  <si>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</si>
  <si>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</si>
  <si>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</si>
  <si>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</si>
  <si>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</si>
  <si>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</si>
  <si>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</si>
  <si>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</si>
  <si>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</si>
  <si>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</si>
  <si>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</si>
  <si>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</si>
  <si>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</si>
  <si>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</si>
  <si>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</si>
  <si>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</si>
  <si>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</si>
  <si>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</si>
  <si>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</si>
  <si>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</si>
  <si>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</si>
  <si>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</si>
  <si>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</si>
  <si>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</si>
  <si>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</si>
  <si>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</si>
  <si>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</si>
  <si>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</si>
  <si>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</si>
  <si>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</si>
  <si>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</si>
  <si>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</si>
  <si>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</si>
  <si>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</si>
  <si>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</si>
  <si>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</si>
  <si>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</si>
  <si>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</si>
  <si>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</si>
  <si>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</si>
  <si>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</si>
  <si>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</si>
  <si>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</si>
  <si>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</si>
  <si>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</si>
  <si>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</si>
  <si>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</si>
  <si>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</si>
  <si>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</si>
  <si>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</si>
  <si>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</si>
  <si>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</si>
  <si>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</si>
  <si>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</si>
  <si>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</si>
  <si>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</si>
  <si>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</si>
  <si>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</si>
  <si>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</si>
  <si>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</si>
  <si>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</si>
  <si>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</si>
  <si>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</si>
  <si>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</si>
  <si>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</si>
  <si>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</si>
  <si>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</si>
  <si>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</si>
  <si>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</si>
  <si>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</si>
  <si>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</si>
  <si>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</si>
  <si>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</si>
  <si>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</si>
  <si>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</si>
  <si>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</si>
  <si>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</si>
  <si>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</si>
  <si>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</si>
  <si>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</si>
  <si>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</si>
  <si>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</si>
  <si>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</si>
  <si>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</si>
  <si>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</si>
  <si>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</si>
  <si>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</si>
  <si>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</si>
  <si>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</si>
  <si>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</si>
  <si>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</si>
  <si>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</si>
  <si>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</si>
  <si>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</si>
  <si>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</si>
  <si>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</si>
  <si>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</si>
  <si>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</si>
  <si>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</si>
  <si>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</si>
  <si>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</si>
  <si>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</si>
  <si>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</si>
  <si>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</si>
  <si>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</si>
  <si>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</si>
  <si>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</si>
  <si>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</si>
  <si>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</si>
  <si>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</si>
  <si>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</si>
  <si>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</si>
  <si>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</si>
  <si>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</si>
  <si>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</si>
  <si>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</si>
  <si>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</si>
  <si>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</si>
  <si>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</si>
  <si>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</si>
  <si>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</si>
  <si>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</si>
  <si>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</si>
  <si>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</si>
  <si>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</si>
  <si>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</si>
  <si>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</si>
  <si>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</si>
  <si>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</si>
  <si>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</si>
  <si>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</si>
  <si>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</si>
  <si>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</si>
  <si>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</si>
  <si>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</si>
  <si>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</si>
  <si>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</si>
  <si>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</si>
  <si>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</si>
  <si>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</si>
  <si>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</si>
  <si>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</si>
  <si>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</si>
  <si>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</si>
  <si>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</si>
  <si>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</si>
  <si>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</si>
  <si>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</si>
  <si>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</si>
  <si>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</si>
  <si>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</si>
  <si>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</si>
  <si>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</si>
  <si>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</si>
  <si>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</si>
  <si>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</si>
  <si>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</si>
  <si>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</si>
  <si>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</si>
  <si>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</si>
  <si>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</si>
  <si>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</si>
  <si>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</si>
  <si>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</si>
  <si>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</si>
  <si>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</si>
  <si>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</si>
  <si>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</si>
  <si>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</si>
  <si>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</si>
  <si>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</si>
  <si>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</si>
  <si>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</si>
  <si>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</si>
  <si>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</si>
  <si>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</si>
  <si>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</si>
  <si>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</si>
  <si>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</si>
  <si>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</si>
  <si>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</si>
  <si>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</si>
  <si>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</si>
  <si>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</si>
  <si>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</si>
  <si>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</si>
  <si>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</si>
  <si>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</si>
  <si>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</si>
  <si>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</si>
  <si>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</si>
  <si>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</si>
  <si>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</si>
  <si>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</si>
  <si>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</si>
  <si>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</si>
  <si>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</si>
  <si>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</si>
  <si>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</si>
  <si>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</si>
  <si>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</si>
  <si>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</si>
  <si>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</si>
  <si>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</si>
  <si>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</si>
  <si>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</si>
  <si>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</si>
  <si>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</si>
  <si>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</si>
  <si>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</si>
  <si>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</si>
  <si>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</si>
  <si>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</si>
  <si>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</si>
  <si>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</si>
  <si>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</si>
  <si>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</si>
  <si>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</si>
  <si>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</si>
  <si>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</si>
  <si>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</si>
  <si>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</si>
  <si>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</si>
  <si>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</si>
  <si>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</si>
  <si>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</si>
  <si>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</si>
  <si>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</si>
  <si>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</si>
  <si>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</si>
  <si>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</si>
  <si>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</si>
  <si>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</si>
  <si>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</si>
  <si>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</si>
  <si>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</si>
  <si>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</si>
  <si>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</si>
  <si>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</si>
  <si>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</si>
  <si>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</si>
  <si>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</si>
  <si>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</si>
  <si>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</si>
  <si>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</si>
  <si>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</si>
  <si>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</si>
  <si>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</si>
  <si>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</si>
  <si>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</si>
  <si>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</si>
  <si>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</si>
  <si>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</si>
  <si>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</si>
  <si>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</si>
  <si>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</si>
  <si>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</si>
  <si>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</si>
  <si>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</si>
  <si>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</si>
  <si>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</si>
  <si>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</si>
  <si>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</si>
  <si>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</si>
  <si>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</si>
  <si>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</si>
  <si>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</si>
  <si>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</si>
  <si>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</si>
  <si>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</si>
  <si>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</si>
  <si>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</si>
  <si>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</si>
  <si>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</si>
  <si>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</si>
  <si>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</si>
  <si>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</si>
  <si>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</si>
  <si>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</si>
  <si>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</si>
  <si>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</si>
  <si>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</si>
  <si>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</si>
  <si>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</si>
  <si>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</si>
  <si>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</si>
  <si>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</si>
  <si>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</si>
  <si>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</si>
  <si>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</si>
  <si>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</si>
  <si>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</si>
  <si>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</si>
  <si>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</si>
  <si>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</si>
  <si>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</si>
  <si>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</si>
  <si>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</si>
  <si>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</si>
  <si>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</si>
  <si>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</si>
  <si>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</si>
  <si>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</si>
  <si>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</si>
  <si>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</si>
  <si>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</si>
  <si>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</si>
  <si>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</si>
  <si>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</si>
  <si>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</si>
  <si>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</si>
  <si>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</si>
  <si>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</si>
  <si>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</si>
  <si>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</si>
  <si>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</si>
  <si>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</si>
  <si>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</si>
  <si>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</si>
  <si>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</si>
  <si>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</si>
  <si>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</si>
  <si>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</si>
  <si>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</si>
  <si>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</si>
  <si>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</si>
  <si>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</si>
  <si>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</si>
  <si>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</si>
  <si>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</si>
  <si>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</si>
  <si>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</si>
  <si>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</si>
  <si>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</si>
  <si>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</si>
  <si>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</si>
  <si>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</si>
  <si>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</si>
  <si>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</si>
  <si>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</si>
  <si>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</si>
  <si>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</si>
  <si>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</si>
  <si>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</si>
  <si>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</si>
  <si>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</si>
  <si>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</si>
  <si>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</si>
  <si>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</si>
  <si>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</si>
  <si>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</si>
  <si>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</si>
  <si>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</si>
  <si>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</si>
  <si>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</si>
  <si>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</si>
  <si>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</si>
  <si>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</si>
  <si>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</si>
  <si>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</si>
  <si>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</si>
  <si>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</si>
  <si>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</si>
  <si>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</si>
  <si>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</si>
  <si>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</si>
  <si>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</si>
  <si>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</si>
  <si>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</si>
  <si>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</si>
  <si>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</si>
  <si>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</si>
  <si>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</si>
  <si>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</si>
  <si>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</si>
  <si>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</si>
  <si>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</si>
  <si>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</si>
  <si>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</si>
  <si>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</si>
  <si>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</si>
  <si>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</si>
  <si>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</si>
  <si>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</si>
  <si>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</si>
  <si>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</si>
  <si>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</si>
  <si>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</si>
  <si>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</si>
  <si>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</si>
  <si>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</si>
  <si>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</si>
  <si>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</si>
  <si>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</si>
  <si>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</si>
  <si>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</si>
  <si>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</si>
  <si>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</si>
  <si>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</si>
  <si>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</si>
  <si>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</si>
  <si>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</si>
  <si>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</si>
  <si>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</si>
  <si>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</si>
  <si>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</si>
  <si>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</si>
  <si>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</si>
  <si>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</si>
  <si>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</si>
  <si>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</si>
  <si>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</si>
  <si>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</si>
  <si>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</si>
  <si>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</si>
  <si>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</si>
  <si>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</si>
  <si>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</si>
  <si>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</si>
  <si>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</si>
  <si>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</si>
  <si>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</si>
  <si>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</si>
  <si>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</si>
  <si>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</si>
  <si>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</si>
  <si>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</si>
  <si>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</si>
  <si>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</si>
  <si>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</si>
  <si>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</si>
  <si>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</si>
  <si>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</si>
  <si>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</si>
  <si>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</si>
  <si>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</si>
  <si>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</si>
  <si>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</si>
  <si>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</si>
  <si>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</si>
  <si>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</si>
  <si>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</si>
  <si>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</si>
  <si>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</si>
  <si>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</si>
  <si>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</si>
  <si>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</si>
  <si>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</si>
  <si>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</si>
  <si>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</si>
  <si>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</si>
  <si>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</si>
  <si>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</si>
  <si>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</si>
  <si>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</si>
  <si>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</si>
  <si>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</si>
  <si>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</si>
  <si>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</si>
  <si>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</si>
  <si>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</si>
  <si>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</si>
  <si>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</si>
  <si>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</si>
  <si>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</si>
  <si>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</si>
  <si>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</si>
  <si>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</si>
  <si>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</si>
  <si>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</si>
  <si>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</si>
  <si>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</si>
  <si>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</si>
  <si>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</si>
  <si>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</si>
  <si>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</si>
  <si>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</si>
  <si>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</si>
  <si>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</si>
  <si>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</si>
  <si>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</si>
  <si>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</si>
  <si>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</si>
  <si>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</si>
  <si>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</si>
  <si>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</si>
  <si>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</si>
  <si>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</si>
  <si>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</si>
  <si>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</si>
  <si>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</si>
  <si>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</si>
  <si>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</si>
  <si>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</si>
  <si>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</si>
  <si>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</si>
  <si>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</si>
  <si>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</si>
  <si>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</si>
  <si>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</si>
  <si>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</si>
  <si>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</si>
  <si>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</si>
  <si>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</si>
  <si>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</si>
  <si>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</si>
  <si>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</si>
  <si>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</si>
  <si>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</si>
  <si>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</si>
  <si>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</si>
  <si>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</si>
  <si>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</si>
  <si>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</si>
  <si>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</si>
  <si>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</si>
  <si>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</si>
  <si>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</si>
  <si>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</si>
  <si>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</si>
  <si>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</si>
  <si>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</si>
  <si>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</si>
  <si>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</si>
  <si>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</si>
  <si>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</si>
  <si>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</si>
  <si>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</si>
  <si>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</si>
  <si>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</si>
  <si>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</si>
  <si>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</si>
  <si>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</si>
  <si>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</si>
  <si>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</si>
  <si>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</si>
  <si>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</si>
  <si>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</si>
  <si>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</si>
  <si>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</si>
  <si>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</si>
  <si>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</si>
  <si>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</si>
  <si>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</si>
  <si>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</si>
  <si>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</si>
  <si>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</si>
  <si>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</si>
  <si>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</si>
  <si>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</si>
  <si>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</si>
  <si>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</si>
  <si>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</si>
  <si>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</si>
  <si>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</si>
  <si>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</si>
  <si>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</si>
  <si>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</si>
  <si>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</si>
  <si>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</si>
  <si>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</si>
  <si>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</si>
  <si>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</si>
  <si>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</si>
  <si>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</si>
  <si>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</si>
  <si>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</si>
  <si>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</si>
  <si>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</si>
  <si>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</si>
  <si>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</si>
  <si>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</si>
  <si>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</si>
  <si>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</si>
  <si>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</si>
  <si>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</si>
  <si>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</si>
  <si>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</si>
  <si>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</si>
  <si>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</si>
  <si>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</si>
  <si>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</si>
  <si>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</si>
  <si>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</si>
  <si>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</si>
  <si>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</si>
  <si>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</si>
  <si>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</si>
  <si>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</si>
  <si>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</si>
  <si>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</si>
  <si>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</si>
  <si>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</si>
  <si>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</si>
  <si>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</si>
  <si>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</si>
  <si>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</si>
  <si>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</si>
  <si>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</si>
  <si>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</si>
  <si>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</si>
  <si>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</si>
  <si>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</si>
  <si>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</si>
  <si>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</si>
  <si>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</si>
  <si>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</si>
  <si>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</si>
  <si>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</si>
  <si>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</si>
  <si>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</si>
  <si>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</si>
  <si>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</si>
  <si>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</si>
  <si>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</si>
  <si>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</si>
  <si>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</si>
  <si>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</si>
  <si>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</si>
  <si>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</si>
  <si>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</si>
  <si>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</si>
  <si>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</si>
  <si>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</si>
  <si>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</si>
  <si>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</si>
  <si>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</si>
  <si>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</si>
  <si>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</si>
  <si>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</si>
  <si>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</si>
  <si>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</si>
  <si>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</si>
  <si>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</si>
  <si>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</si>
  <si>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</si>
  <si>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</si>
  <si>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</si>
  <si>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</si>
  <si>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</si>
  <si>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</si>
  <si>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</si>
  <si>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</si>
  <si>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</si>
  <si>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</si>
  <si>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</si>
  <si>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</si>
  <si>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</si>
  <si>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</si>
  <si>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</si>
  <si>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</si>
  <si>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</si>
  <si>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</si>
  <si>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</si>
  <si>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</si>
  <si>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</si>
  <si>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</si>
  <si>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</si>
  <si>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</si>
  <si>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</si>
  <si>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</si>
  <si>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</si>
  <si>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</si>
  <si>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</si>
  <si>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</si>
  <si>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</si>
  <si>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</si>
  <si>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</si>
  <si>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</si>
  <si>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</si>
  <si>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</si>
  <si>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</si>
  <si>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</si>
  <si>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</si>
  <si>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</si>
  <si>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</si>
  <si>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</si>
  <si>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</si>
  <si>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</si>
  <si>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</si>
  <si>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</si>
  <si>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</si>
  <si>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</si>
  <si>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</si>
  <si>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</si>
  <si>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</si>
  <si>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</si>
  <si>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</si>
  <si>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</si>
  <si>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</si>
  <si>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</si>
  <si>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</si>
  <si>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</si>
  <si>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</si>
  <si>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</si>
  <si>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</si>
  <si>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</si>
  <si>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</si>
  <si>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</si>
  <si>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</si>
  <si>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</si>
  <si>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</si>
  <si>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</si>
  <si>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</si>
  <si>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</si>
  <si>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</si>
  <si>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</si>
  <si>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</si>
  <si>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</si>
  <si>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</si>
  <si>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</si>
  <si>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</si>
  <si>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</si>
  <si>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</si>
  <si>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</si>
  <si>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</si>
  <si>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</si>
  <si>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</si>
  <si>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</si>
  <si>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</si>
  <si>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</si>
  <si>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</si>
  <si>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</si>
  <si>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</si>
  <si>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</si>
  <si>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</si>
  <si>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</si>
  <si>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</si>
  <si>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</si>
  <si>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</si>
  <si>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</si>
  <si>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</si>
  <si>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</si>
  <si>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</si>
  <si>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</si>
  <si>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</si>
  <si>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</si>
  <si>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</si>
  <si>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</si>
  <si>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</si>
  <si>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</si>
  <si>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</si>
  <si>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</si>
  <si>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</si>
  <si>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</si>
  <si>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</si>
  <si>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</si>
  <si>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</si>
  <si>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</si>
  <si>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</si>
  <si>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</si>
  <si>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</si>
  <si>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</si>
  <si>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</si>
  <si>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</si>
  <si>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</si>
  <si>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</si>
  <si>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</si>
  <si>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</si>
  <si>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</si>
  <si>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</si>
  <si>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</si>
  <si>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</si>
  <si>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</si>
  <si>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</si>
  <si>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</si>
  <si>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</si>
  <si>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</si>
  <si>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</si>
  <si>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</si>
  <si>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</si>
  <si>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</si>
  <si>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</si>
  <si>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</si>
  <si>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</si>
  <si>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</si>
  <si>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</si>
  <si>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</si>
  <si>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</si>
  <si>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</si>
  <si>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</si>
  <si>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</si>
  <si>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</si>
  <si>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</si>
  <si>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</si>
  <si>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</si>
  <si>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</si>
  <si>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</si>
  <si>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</si>
  <si>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</si>
  <si>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</si>
  <si>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</si>
  <si>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</si>
  <si>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</si>
  <si>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</si>
  <si>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</si>
  <si>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</si>
  <si>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</si>
  <si>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</si>
  <si>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</si>
  <si>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</si>
  <si>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</si>
  <si>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</si>
  <si>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</si>
  <si>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</si>
  <si>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</si>
  <si>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</si>
  <si>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</si>
  <si>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</si>
  <si>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</si>
  <si>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</si>
  <si>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</si>
  <si>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</si>
  <si>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</si>
  <si>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</si>
  <si>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</si>
  <si>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</si>
  <si>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</si>
  <si>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</si>
  <si>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</si>
  <si>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</si>
  <si>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</si>
  <si>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</si>
  <si>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</si>
  <si>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</si>
  <si>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</si>
  <si>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</si>
  <si>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</si>
  <si>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</si>
  <si>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</si>
  <si>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</si>
  <si>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</si>
  <si>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</si>
  <si>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</si>
  <si>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</si>
  <si>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</si>
  <si>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</si>
  <si>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</si>
  <si>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</si>
  <si>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</si>
  <si>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</si>
  <si>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</si>
  <si>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</si>
  <si>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</si>
  <si>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</si>
  <si>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</si>
  <si>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</si>
  <si>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</si>
  <si>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</si>
  <si>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</si>
  <si>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</si>
  <si>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</si>
  <si>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</si>
  <si>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</si>
  <si>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</si>
  <si>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</si>
  <si>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</si>
  <si>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</si>
  <si>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</si>
  <si>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</si>
  <si>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</si>
  <si>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</si>
  <si>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</si>
  <si>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</si>
  <si>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</si>
  <si>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</si>
  <si>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</si>
  <si>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</si>
  <si>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</si>
  <si>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</si>
  <si>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</si>
  <si>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</si>
  <si>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</si>
  <si>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</si>
  <si>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</si>
  <si>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</si>
  <si>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</si>
  <si>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</si>
  <si>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</si>
  <si>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</si>
  <si>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</si>
  <si>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</si>
  <si>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</si>
  <si>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</si>
  <si>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</si>
  <si>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</si>
  <si>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</si>
  <si>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</si>
  <si>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</si>
  <si>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</si>
  <si>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</si>
  <si>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</si>
  <si>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</si>
  <si>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</si>
  <si>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</si>
  <si>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</si>
  <si>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</si>
  <si>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</si>
  <si>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</si>
  <si>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</si>
  <si>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</si>
  <si>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</si>
  <si>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</si>
  <si>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</si>
  <si>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</si>
  <si>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</si>
  <si>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</si>
  <si>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</si>
  <si>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</si>
  <si>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</si>
  <si>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</si>
  <si>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</si>
  <si>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</si>
  <si>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</si>
  <si>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</si>
  <si>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</si>
  <si>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</si>
  <si>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</si>
  <si>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</si>
  <si>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</si>
  <si>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</si>
  <si>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</si>
  <si>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</si>
  <si>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</si>
  <si>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</si>
  <si>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</si>
  <si>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</si>
  <si>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</si>
  <si>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</si>
  <si>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</si>
  <si>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</si>
  <si>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</si>
  <si>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</si>
  <si>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</si>
  <si>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</si>
  <si>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</si>
  <si>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</si>
  <si>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</si>
  <si>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</si>
  <si>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</si>
  <si>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</si>
  <si>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</si>
  <si>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</si>
  <si>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</si>
  <si>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</si>
  <si>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</si>
  <si>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</si>
  <si>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</si>
  <si>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</si>
  <si>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</si>
  <si>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</si>
  <si>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</si>
  <si>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</si>
  <si>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</si>
  <si>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</si>
  <si>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</si>
  <si>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</si>
  <si>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</si>
  <si>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</si>
  <si>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</si>
  <si>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</si>
  <si>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</si>
  <si>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</si>
  <si>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</si>
  <si>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</si>
  <si>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</si>
  <si>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</si>
  <si>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</si>
  <si>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</si>
  <si>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</si>
  <si>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</si>
  <si>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</si>
  <si>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</si>
  <si>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</si>
  <si>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</si>
  <si>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</si>
  <si>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</si>
  <si>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</si>
  <si>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</si>
  <si>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</si>
  <si>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</si>
  <si>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</si>
  <si>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</si>
  <si>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</si>
  <si>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</si>
  <si>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</si>
  <si>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</si>
  <si>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</si>
  <si>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</si>
  <si>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</si>
  <si>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</si>
  <si>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</si>
  <si>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</si>
  <si>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</si>
  <si>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</si>
  <si>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</si>
  <si>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</si>
  <si>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</si>
  <si>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</si>
  <si>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</si>
  <si>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</si>
  <si>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</si>
  <si>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</si>
  <si>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</si>
  <si>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</si>
  <si>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</si>
  <si>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</si>
  <si>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</si>
  <si>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</si>
  <si>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</si>
  <si>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</si>
  <si>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</si>
  <si>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</si>
  <si>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</si>
  <si>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</si>
  <si>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</si>
  <si>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</si>
  <si>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</si>
  <si>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</si>
  <si>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</si>
  <si>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</si>
  <si>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</si>
  <si>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</si>
  <si>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</si>
  <si>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</si>
  <si>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</si>
  <si>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</si>
  <si>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</si>
  <si>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</si>
  <si>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</si>
  <si>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</si>
  <si>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</si>
  <si>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</si>
  <si>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</si>
  <si>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</si>
  <si>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</si>
  <si>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</si>
  <si>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</si>
  <si>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</si>
  <si>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</si>
  <si>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</si>
  <si>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</si>
  <si>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</si>
  <si>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</si>
  <si>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</si>
  <si>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</si>
  <si>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</si>
  <si>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</si>
  <si>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</si>
  <si>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</si>
  <si>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</si>
  <si>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</si>
  <si>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</si>
  <si>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</si>
  <si>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</si>
  <si>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</si>
  <si>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</si>
  <si>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</si>
  <si>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</si>
  <si>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</si>
  <si>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</si>
  <si>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</si>
  <si>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</si>
  <si>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</si>
  <si>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</si>
  <si>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</si>
  <si>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</si>
  <si>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</si>
  <si>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</si>
  <si>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</si>
  <si>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</si>
  <si>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</si>
  <si>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</si>
  <si>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</si>
  <si>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</si>
  <si>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</si>
  <si>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</si>
  <si>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</si>
  <si>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</si>
  <si>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</si>
  <si>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</si>
  <si>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</si>
  <si>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</si>
  <si>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</si>
  <si>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</si>
  <si>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</si>
  <si>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</si>
  <si>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</si>
  <si>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</si>
  <si>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</si>
  <si>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</si>
  <si>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</si>
  <si>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</si>
  <si>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</si>
  <si>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</si>
  <si>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</si>
  <si>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</si>
  <si>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</si>
  <si>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</si>
  <si>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</si>
  <si>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</si>
  <si>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</si>
  <si>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</si>
  <si>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</si>
  <si>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</si>
  <si>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</si>
  <si>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</si>
  <si>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</si>
  <si>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</si>
  <si>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</si>
  <si>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</si>
  <si>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</si>
  <si>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</si>
  <si>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</si>
  <si>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</si>
  <si>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</si>
  <si>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</si>
  <si>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</si>
  <si>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</si>
  <si>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</si>
  <si>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</si>
  <si>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</si>
  <si>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</si>
  <si>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</si>
  <si>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</si>
  <si>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</si>
  <si>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</si>
  <si>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</si>
  <si>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</si>
  <si>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</si>
  <si>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</si>
  <si>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</si>
  <si>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</si>
  <si>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</si>
  <si>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</si>
  <si>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</si>
  <si>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</si>
  <si>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</si>
  <si>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</si>
  <si>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</si>
  <si>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</si>
  <si>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</si>
  <si>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</si>
  <si>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</si>
  <si>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</si>
  <si>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</si>
  <si>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</si>
  <si>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</si>
  <si>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</si>
  <si>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</si>
  <si>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</si>
  <si>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</si>
  <si>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</si>
  <si>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</si>
  <si>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</si>
  <si>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</si>
  <si>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</si>
  <si>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</si>
  <si>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</si>
  <si>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</si>
  <si>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</si>
  <si>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</si>
  <si>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</si>
  <si>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</si>
  <si>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</si>
  <si>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</si>
  <si>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</si>
  <si>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</si>
  <si>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</si>
  <si>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</si>
  <si>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</si>
  <si>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</si>
  <si>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</si>
  <si>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</si>
  <si>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</si>
  <si>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</si>
  <si>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</si>
  <si>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</si>
  <si>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</si>
  <si>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</si>
  <si>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</si>
  <si>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</si>
  <si>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</si>
  <si>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</si>
  <si>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</si>
  <si>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</si>
  <si>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</si>
  <si>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</si>
  <si>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</si>
  <si>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</si>
  <si>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</si>
  <si>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</si>
  <si>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</si>
  <si>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</si>
  <si>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</si>
  <si>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</si>
  <si>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</si>
  <si>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</si>
  <si>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</si>
  <si>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</si>
  <si>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</si>
  <si>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</si>
  <si>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</si>
  <si>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</si>
  <si>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</si>
  <si>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</si>
  <si>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</si>
  <si>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</si>
  <si>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</si>
  <si>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</si>
  <si>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</si>
  <si>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</si>
  <si>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</si>
  <si>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</si>
  <si>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</si>
  <si>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</si>
  <si>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</si>
  <si>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</si>
  <si>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</si>
  <si>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</si>
  <si>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</si>
  <si>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</si>
  <si>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</si>
  <si>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</si>
  <si>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</si>
  <si>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</si>
  <si>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</si>
  <si>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</si>
  <si>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</si>
  <si>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</si>
  <si>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</si>
  <si>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</si>
  <si>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</si>
  <si>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</si>
  <si>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</si>
  <si>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</si>
  <si>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</si>
  <si>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</si>
  <si>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</si>
  <si>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</si>
  <si>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</si>
  <si>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</si>
  <si>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</si>
  <si>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</si>
  <si>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</si>
  <si>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</si>
  <si>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</si>
  <si>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</si>
  <si>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</si>
  <si>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</si>
  <si>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</si>
  <si>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</si>
  <si>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</si>
  <si>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</si>
  <si>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</si>
  <si>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</si>
  <si>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</si>
  <si>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</si>
  <si>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</si>
  <si>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</si>
  <si>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</si>
  <si>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</si>
  <si>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</si>
  <si>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</si>
  <si>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</si>
  <si>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</si>
  <si>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</si>
  <si>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</si>
  <si>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</si>
  <si>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</si>
  <si>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</si>
  <si>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</si>
  <si>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</si>
  <si>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</si>
  <si>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</si>
  <si>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</si>
  <si>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</si>
  <si>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</si>
  <si>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</si>
  <si>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</si>
  <si>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</si>
  <si>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</si>
  <si>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</si>
  <si>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</si>
  <si>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</si>
  <si>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</si>
  <si>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</si>
  <si>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</si>
  <si>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</si>
  <si>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</si>
  <si>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</si>
  <si>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</si>
  <si>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</si>
  <si>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</si>
  <si>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</si>
  <si>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</si>
  <si>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</si>
  <si>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</si>
  <si>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</si>
  <si>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</si>
  <si>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</si>
  <si>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</si>
  <si>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</si>
  <si>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</si>
  <si>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</si>
  <si>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</si>
  <si>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</si>
  <si>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</si>
  <si>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</si>
  <si>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</si>
  <si>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</si>
  <si>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</si>
  <si>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</si>
  <si>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</si>
  <si>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</si>
  <si>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</si>
  <si>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</si>
  <si>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</si>
  <si>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</si>
  <si>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</si>
  <si>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</si>
  <si>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</si>
  <si>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</si>
  <si>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</si>
  <si>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</si>
  <si>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</si>
  <si>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</si>
  <si>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</si>
  <si>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</si>
  <si>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</si>
  <si>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</si>
  <si>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</si>
  <si>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</si>
  <si>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</si>
  <si>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</si>
  <si>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</si>
  <si>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</si>
  <si>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</si>
  <si>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</si>
  <si>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</si>
  <si>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</si>
  <si>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</si>
  <si>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</si>
  <si>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</si>
  <si>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</si>
  <si>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</si>
  <si>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</si>
  <si>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</si>
  <si>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</si>
  <si>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</si>
  <si>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</si>
  <si>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</si>
  <si>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</si>
  <si>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</si>
  <si>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</si>
  <si>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</si>
  <si>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</si>
  <si>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</si>
  <si>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</si>
  <si>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</si>
  <si>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</si>
  <si>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</si>
  <si>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</si>
  <si>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</si>
  <si>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</si>
  <si>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</si>
  <si>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</si>
  <si>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</si>
  <si>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</si>
  <si>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</si>
  <si>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</si>
  <si>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</si>
  <si>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</si>
  <si>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</si>
  <si>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</si>
  <si>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</si>
  <si>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</si>
  <si>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</si>
  <si>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</si>
  <si>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</si>
  <si>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</si>
  <si>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</si>
  <si>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</si>
  <si>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</si>
  <si>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</si>
  <si>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</si>
  <si>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</si>
  <si>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</si>
  <si>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</si>
  <si>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</si>
  <si>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</si>
  <si>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</si>
  <si>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</si>
  <si>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</si>
  <si>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</si>
  <si>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</si>
  <si>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</si>
  <si>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</si>
  <si>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</si>
  <si>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</si>
  <si>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</si>
  <si>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</si>
  <si>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</si>
  <si>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</si>
  <si>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</si>
  <si>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</si>
  <si>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</si>
  <si>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</si>
  <si>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</si>
  <si>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</si>
  <si>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</si>
  <si>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</si>
  <si>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</si>
  <si>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</si>
  <si>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</si>
  <si>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</si>
  <si>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</si>
  <si>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</si>
  <si>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</si>
  <si>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</si>
  <si>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</si>
  <si>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</si>
  <si>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</si>
  <si>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</si>
  <si>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</si>
  <si>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</si>
  <si>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</si>
  <si>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</si>
  <si>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</si>
  <si>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</si>
  <si>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</si>
  <si>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</si>
  <si>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</si>
  <si>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</si>
  <si>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</si>
  <si>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</si>
  <si>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</si>
  <si>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</si>
  <si>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</si>
  <si>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</si>
  <si>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</si>
  <si>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</si>
  <si>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</si>
  <si>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</si>
  <si>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</si>
  <si>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</si>
  <si>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</si>
  <si>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</si>
  <si>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</si>
  <si>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</si>
  <si>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</si>
  <si>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</si>
  <si>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</si>
  <si>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</si>
  <si>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</si>
  <si>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</si>
  <si>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</si>
  <si>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</si>
  <si>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</si>
  <si>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</si>
  <si>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</si>
  <si>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</si>
  <si>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</si>
  <si>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</si>
  <si>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</si>
  <si>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</si>
  <si>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</si>
  <si>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</si>
  <si>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</si>
  <si>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</si>
  <si>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</si>
  <si>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</si>
  <si>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</si>
  <si>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</si>
  <si>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</si>
  <si>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</si>
  <si>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</si>
  <si>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</si>
  <si>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</si>
  <si>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</si>
  <si>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</si>
  <si>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</si>
  <si>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</si>
  <si>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</si>
  <si>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</si>
  <si>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</si>
  <si>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</si>
  <si>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</si>
  <si>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</si>
  <si>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</si>
  <si>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</si>
  <si>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</si>
  <si>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</si>
  <si>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</si>
  <si>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</si>
  <si>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</si>
  <si>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</si>
  <si>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</si>
  <si>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</si>
  <si>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</si>
  <si>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</si>
  <si>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</si>
  <si>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</si>
  <si>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</si>
  <si>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</si>
  <si>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</si>
  <si>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</si>
  <si>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</si>
  <si>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</si>
  <si>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</si>
  <si>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</si>
  <si>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</si>
  <si>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</si>
  <si>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</si>
  <si>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</si>
  <si>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</si>
  <si>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</si>
  <si>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</si>
  <si>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</si>
  <si>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</si>
  <si>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</si>
  <si>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</si>
  <si>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</si>
  <si>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</si>
  <si>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</si>
  <si>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</si>
  <si>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</si>
  <si>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</si>
  <si>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</si>
  <si>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</si>
  <si>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</si>
  <si>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</si>
  <si>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</si>
  <si>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</si>
  <si>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</si>
  <si>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</si>
  <si>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</si>
  <si>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</si>
  <si>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</si>
  <si>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</si>
  <si>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</si>
  <si>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</si>
  <si>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</si>
  <si>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</si>
  <si>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</si>
  <si>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</si>
  <si>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</si>
  <si>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</si>
  <si>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</si>
  <si>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</si>
  <si>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</si>
  <si>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</si>
  <si>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</si>
  <si>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</si>
  <si>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</si>
  <si>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</si>
  <si>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</si>
  <si>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</si>
  <si>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</si>
  <si>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</si>
  <si>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</si>
  <si>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</si>
  <si>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</si>
  <si>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</si>
  <si>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</si>
  <si>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</si>
  <si>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</si>
  <si>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</si>
  <si>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</si>
  <si>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</si>
  <si>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</si>
  <si>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</si>
  <si>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</si>
  <si>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</si>
  <si>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</si>
  <si>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</si>
  <si>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</si>
  <si>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</si>
  <si>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</si>
  <si>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</si>
  <si>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</si>
  <si>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</si>
  <si>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</si>
  <si>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</si>
  <si>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</si>
  <si>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</si>
  <si>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</si>
  <si>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</si>
  <si>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</si>
  <si>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</si>
  <si>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</si>
  <si>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</si>
  <si>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</si>
  <si>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</si>
  <si>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</si>
  <si>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</si>
  <si>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</si>
  <si>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</si>
  <si>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</si>
  <si>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</si>
  <si>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</si>
  <si>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</si>
  <si>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</si>
  <si>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</si>
  <si>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</si>
  <si>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</si>
  <si>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</si>
  <si>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</si>
  <si>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</si>
  <si>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</si>
  <si>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</si>
  <si>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</si>
  <si>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</si>
  <si>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</si>
  <si>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</si>
  <si>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</si>
  <si>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</si>
  <si>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</si>
  <si>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</si>
  <si>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</si>
  <si>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</si>
  <si>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</si>
  <si>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</si>
  <si>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</si>
  <si>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</si>
  <si>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</si>
  <si>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</si>
  <si>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</si>
  <si>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</si>
  <si>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</si>
  <si>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</si>
  <si>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</si>
  <si>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</si>
  <si>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</si>
  <si>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</si>
  <si>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</si>
  <si>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</si>
  <si>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</si>
  <si>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</si>
  <si>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</si>
  <si>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</si>
  <si>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</si>
  <si>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</si>
  <si>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</si>
  <si>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</si>
  <si>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</si>
  <si>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</si>
  <si>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</si>
  <si>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</si>
  <si>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</si>
  <si>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</si>
  <si>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</si>
  <si>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</si>
  <si>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</si>
  <si>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</si>
  <si>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</si>
  <si>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</si>
  <si>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</si>
  <si>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</si>
  <si>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</si>
  <si>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</si>
  <si>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</si>
  <si>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</si>
  <si>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</si>
  <si>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</si>
  <si>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</si>
  <si>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</si>
  <si>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</si>
  <si>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</si>
  <si>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</si>
  <si>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</si>
  <si>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</si>
  <si>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</si>
  <si>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</si>
  <si>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</si>
  <si>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</si>
  <si>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</si>
  <si>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</si>
  <si>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</si>
  <si>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</si>
  <si>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</si>
  <si>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</si>
  <si>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</si>
  <si>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</si>
  <si>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</si>
  <si>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</si>
  <si>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</si>
  <si>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</si>
  <si>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</si>
  <si>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</si>
  <si>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</si>
  <si>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</si>
  <si>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</si>
  <si>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</si>
  <si>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</si>
  <si>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</si>
  <si>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</si>
  <si>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</si>
  <si>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</si>
  <si>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</si>
  <si>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</si>
  <si>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</si>
  <si>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</si>
  <si>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</si>
  <si>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</si>
  <si>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</si>
  <si>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</si>
  <si>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</si>
  <si>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</si>
  <si>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</si>
  <si>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</si>
  <si>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</si>
  <si>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</si>
  <si>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</si>
  <si>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</si>
  <si>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</si>
  <si>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</si>
  <si>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</si>
  <si>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</si>
  <si>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</si>
  <si>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</si>
  <si>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</si>
  <si>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</si>
  <si>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</si>
  <si>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</si>
  <si>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</si>
  <si>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</si>
  <si>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</si>
  <si>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</si>
  <si>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</si>
  <si>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</si>
  <si>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</si>
  <si>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</si>
  <si>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</si>
  <si>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</si>
  <si>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</si>
  <si>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</si>
  <si>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</si>
  <si>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</si>
  <si>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</si>
  <si>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</si>
  <si>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</si>
  <si>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</si>
  <si>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</si>
  <si>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</si>
  <si>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</si>
  <si>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</si>
  <si>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</si>
  <si>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</si>
  <si>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</si>
  <si>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</si>
  <si>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</si>
  <si>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</si>
  <si>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</si>
  <si>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</si>
  <si>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</si>
  <si>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</si>
  <si>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</si>
  <si>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</si>
  <si>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</si>
  <si>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</si>
  <si>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</si>
  <si>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</si>
  <si>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</si>
  <si>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</si>
  <si>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</si>
  <si>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</si>
  <si>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</si>
  <si>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</si>
  <si>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</si>
  <si>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</si>
  <si>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</si>
  <si>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</si>
  <si>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</si>
  <si>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</si>
  <si>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</si>
  <si>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</si>
  <si>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</si>
  <si>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</si>
  <si>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</si>
  <si>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</si>
  <si>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</si>
  <si>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</si>
  <si>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</si>
  <si>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</si>
  <si>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</si>
  <si>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</si>
  <si>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</si>
  <si>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</si>
  <si>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</si>
  <si>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</si>
  <si>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</si>
  <si>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</si>
  <si>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</si>
  <si>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</si>
  <si>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</si>
  <si>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</si>
  <si>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</si>
  <si>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</si>
  <si>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</si>
  <si>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</si>
  <si>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</si>
  <si>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</si>
  <si>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</si>
  <si>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</si>
  <si>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</si>
  <si>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</si>
  <si>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</si>
  <si>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</si>
  <si>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</si>
  <si>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</si>
  <si>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</si>
  <si>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</si>
  <si>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</si>
  <si>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</si>
  <si>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</si>
  <si>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</si>
  <si>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</si>
  <si>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</si>
  <si>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</si>
  <si>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</si>
  <si>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</si>
  <si>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</si>
  <si>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</si>
  <si>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</si>
  <si>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</si>
  <si>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</si>
  <si>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</si>
  <si>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</si>
  <si>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</si>
  <si>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</si>
  <si>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</si>
  <si>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</si>
  <si>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</si>
  <si>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</si>
  <si>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</si>
  <si>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</si>
  <si>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</si>
  <si>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</si>
  <si>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</si>
  <si>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</si>
  <si>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</si>
  <si>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</si>
  <si>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</si>
  <si>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</si>
  <si>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</si>
  <si>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</si>
  <si>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</si>
  <si>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</si>
  <si>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</si>
  <si>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</si>
  <si>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</si>
  <si>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</si>
  <si>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</si>
  <si>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</si>
  <si>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</si>
  <si>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</si>
  <si>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</si>
  <si>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</si>
  <si>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</si>
  <si>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</si>
  <si>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</si>
  <si>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</si>
  <si>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</si>
  <si>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</si>
  <si>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</si>
  <si>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</si>
  <si>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</si>
  <si>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</si>
  <si>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</si>
  <si>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</si>
  <si>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</si>
  <si>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</si>
  <si>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</si>
  <si>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</si>
  <si>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</si>
  <si>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</si>
  <si>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</si>
  <si>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</si>
  <si>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</si>
  <si>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</si>
  <si>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</si>
  <si>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</si>
  <si>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</si>
  <si>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</si>
  <si>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</si>
  <si>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</si>
  <si>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</si>
  <si>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</si>
  <si>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</si>
  <si>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</si>
  <si>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</si>
  <si>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</si>
  <si>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</si>
  <si>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</si>
  <si>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</si>
  <si>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</si>
  <si>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</si>
  <si>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</si>
  <si>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</si>
  <si>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</si>
  <si>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</si>
  <si>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</si>
  <si>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</si>
  <si>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</si>
  <si>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</si>
  <si>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</si>
  <si>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</si>
  <si>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</si>
  <si>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</si>
  <si>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</si>
  <si>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</si>
  <si>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</si>
  <si>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</si>
  <si>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</si>
  <si>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</si>
  <si>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</si>
  <si>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</si>
  <si>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</si>
  <si>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</si>
  <si>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</si>
  <si>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</si>
  <si>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</si>
  <si>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</si>
  <si>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</si>
  <si>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</si>
  <si>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</si>
  <si>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</si>
  <si>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</si>
  <si>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</si>
  <si>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</si>
  <si>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</si>
  <si>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</si>
  <si>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</si>
  <si>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</si>
  <si>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</si>
  <si>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</si>
  <si>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</si>
  <si>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</si>
  <si>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</si>
  <si>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</si>
  <si>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</si>
  <si>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</si>
  <si>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</si>
  <si>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</si>
  <si>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</si>
  <si>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</si>
  <si>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</si>
  <si>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</si>
  <si>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</si>
  <si>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</si>
  <si>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</si>
  <si>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</si>
  <si>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</si>
  <si>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</si>
  <si>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</si>
  <si>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</si>
  <si>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</si>
  <si>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</si>
  <si>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</si>
  <si>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</si>
  <si>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</si>
  <si>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</si>
  <si>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</si>
  <si>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</si>
  <si>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</si>
  <si>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</si>
  <si>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</si>
  <si>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</si>
  <si>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</si>
  <si>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</si>
  <si>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</si>
  <si>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</si>
  <si>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</si>
  <si>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</si>
  <si>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</si>
  <si>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</si>
  <si>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</si>
  <si>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</si>
  <si>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</si>
  <si>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</si>
  <si>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</si>
  <si>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</si>
  <si>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</si>
  <si>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</si>
  <si>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</si>
  <si>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</si>
  <si>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</si>
  <si>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</si>
  <si>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</si>
  <si>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</si>
  <si>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</si>
  <si>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</si>
  <si>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</si>
  <si>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</si>
  <si>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</si>
  <si>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</si>
  <si>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</si>
  <si>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</si>
  <si>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</si>
  <si>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</si>
  <si>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</si>
  <si>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</si>
  <si>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</si>
  <si>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</si>
  <si>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</si>
  <si>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</si>
  <si>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</si>
  <si>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</si>
  <si>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</si>
  <si>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</si>
  <si>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</si>
  <si>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</si>
  <si>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</si>
  <si>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</si>
  <si>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</si>
  <si>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</si>
  <si>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</si>
  <si>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</si>
  <si>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</si>
  <si>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</si>
  <si>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</si>
  <si>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</si>
  <si>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</si>
  <si>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</si>
  <si>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</si>
  <si>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</si>
  <si>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</si>
  <si>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</si>
  <si>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</si>
  <si>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</si>
  <si>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</si>
  <si>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</si>
  <si>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</si>
  <si>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</si>
  <si>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</si>
  <si>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</si>
  <si>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</si>
  <si>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</si>
  <si>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</si>
  <si>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</si>
  <si>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</si>
  <si>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</si>
  <si>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</si>
  <si>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</si>
  <si>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</si>
  <si>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</si>
  <si>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</si>
  <si>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</si>
  <si>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</si>
  <si>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</si>
  <si>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</si>
  <si>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</si>
  <si>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</si>
  <si>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</si>
  <si>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</si>
  <si>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</si>
  <si>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</si>
  <si>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</si>
  <si>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</si>
  <si>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</si>
  <si>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</si>
  <si>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</si>
  <si>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</si>
  <si>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</si>
  <si>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</si>
  <si>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</si>
  <si>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</si>
  <si>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</si>
  <si>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</si>
  <si>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</si>
  <si>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</si>
  <si>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</si>
  <si>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</si>
  <si>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</si>
  <si>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</si>
  <si>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</si>
  <si>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</si>
  <si>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</si>
  <si>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</si>
  <si>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</si>
  <si>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</si>
  <si>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</si>
  <si>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</si>
  <si>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</si>
  <si>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</si>
  <si>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</si>
  <si>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</si>
  <si>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</si>
  <si>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</si>
  <si>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</si>
  <si>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</si>
  <si>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</si>
  <si>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</si>
  <si>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</si>
  <si>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</si>
  <si>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</si>
  <si>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</si>
  <si>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</si>
  <si>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</si>
  <si>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</si>
  <si>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</si>
  <si>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</si>
  <si>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</si>
  <si>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</si>
  <si>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</si>
  <si>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</si>
  <si>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</si>
  <si>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</si>
  <si>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</si>
  <si>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</si>
  <si>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</si>
  <si>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</si>
  <si>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</si>
  <si>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</si>
  <si>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</si>
  <si>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</si>
  <si>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</si>
  <si>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</si>
  <si>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</si>
  <si>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</si>
  <si>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</si>
  <si>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</si>
  <si>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</si>
  <si>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</si>
  <si>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</si>
  <si>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</si>
  <si>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</si>
  <si>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</si>
  <si>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</si>
  <si>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</si>
  <si>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</si>
  <si>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</si>
  <si>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</si>
  <si>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</si>
  <si>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</si>
  <si>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</si>
  <si>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</si>
  <si>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</si>
  <si>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</si>
  <si>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</si>
  <si>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</si>
  <si>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</si>
  <si>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</si>
  <si>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</si>
  <si>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</si>
  <si>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</si>
  <si>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</si>
  <si>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</si>
  <si>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</si>
  <si>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</si>
  <si>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</si>
  <si>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</si>
  <si>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</si>
  <si>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</si>
  <si>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</si>
  <si>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</si>
  <si>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</si>
  <si>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</si>
  <si>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</si>
  <si>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</si>
  <si>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</si>
  <si>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</si>
  <si>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</si>
  <si>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</si>
  <si>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</si>
  <si>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</si>
  <si>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</si>
  <si>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</si>
  <si>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</si>
  <si>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</si>
  <si>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</si>
  <si>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</si>
  <si>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</si>
  <si>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</si>
  <si>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</si>
  <si>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</si>
  <si>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</si>
  <si>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</si>
  <si>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</si>
  <si>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</si>
  <si>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</si>
  <si>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</si>
  <si>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</si>
  <si>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</si>
  <si>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</si>
  <si>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</si>
  <si>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</si>
  <si>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</si>
  <si>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</si>
  <si>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</si>
  <si>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</si>
  <si>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</si>
  <si>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</si>
  <si>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</si>
  <si>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</si>
  <si>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</si>
  <si>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</si>
  <si>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</si>
  <si>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</si>
  <si>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</si>
  <si>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</si>
  <si>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</si>
  <si>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</si>
  <si>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</si>
  <si>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</si>
  <si>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</si>
  <si>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</si>
  <si>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</si>
  <si>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</si>
  <si>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</si>
  <si>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</si>
  <si>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</si>
  <si>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</si>
  <si>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</si>
  <si>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</si>
  <si>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</si>
  <si>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</si>
  <si>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</si>
  <si>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</si>
  <si>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</si>
  <si>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</si>
  <si>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</si>
  <si>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</si>
  <si>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</si>
  <si>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</si>
  <si>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</si>
  <si>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</si>
  <si>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</si>
  <si>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</si>
  <si>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</si>
  <si>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</si>
  <si>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</si>
  <si>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</si>
  <si>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</si>
  <si>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</si>
  <si>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</si>
  <si>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</si>
  <si>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</si>
  <si>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</si>
  <si>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</si>
  <si>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</si>
  <si>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</si>
  <si>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</si>
  <si>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</si>
  <si>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</si>
  <si>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</si>
  <si>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</si>
  <si>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</si>
  <si>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</si>
  <si>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</si>
  <si>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</si>
  <si>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</si>
  <si>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</si>
  <si>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</si>
  <si>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</si>
  <si>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</si>
  <si>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</si>
  <si>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</si>
  <si>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</si>
  <si>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</si>
  <si>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</si>
  <si>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</si>
  <si>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</si>
  <si>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</si>
  <si>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</si>
  <si>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</si>
  <si>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</si>
  <si>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</si>
  <si>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</si>
  <si>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</si>
  <si>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</si>
  <si>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</si>
  <si>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</si>
  <si>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</si>
  <si>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</si>
  <si>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</si>
  <si>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</si>
  <si>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</si>
  <si>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</si>
  <si>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</si>
  <si>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</si>
  <si>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</si>
  <si>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</si>
  <si>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</si>
  <si>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</si>
  <si>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</si>
  <si>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</si>
  <si>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</si>
  <si>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</si>
  <si>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</si>
  <si>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</si>
  <si>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</si>
  <si>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</si>
  <si>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</si>
  <si>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</si>
  <si>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</si>
  <si>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</si>
  <si>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</si>
  <si>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</si>
  <si>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</si>
  <si>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</si>
  <si>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</si>
  <si>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</si>
  <si>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</si>
  <si>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</si>
  <si>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</si>
  <si>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</si>
  <si>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</si>
  <si>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</si>
  <si>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</si>
  <si>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</si>
  <si>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</si>
  <si>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</si>
  <si>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</si>
  <si>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</si>
  <si>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</si>
  <si>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</si>
  <si>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</si>
  <si>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</si>
  <si>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</si>
  <si>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</si>
  <si>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</si>
  <si>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</si>
  <si>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</si>
  <si>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</si>
  <si>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</si>
  <si>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</si>
  <si>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</si>
  <si>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</si>
  <si>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</si>
  <si>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</si>
  <si>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</si>
  <si>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</si>
  <si>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</si>
  <si>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</si>
  <si>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</si>
  <si>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</si>
  <si>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</si>
  <si>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</si>
  <si>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</si>
  <si>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</si>
  <si>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</si>
  <si>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</si>
  <si>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</si>
  <si>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</si>
  <si>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</si>
  <si>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</si>
  <si>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</si>
  <si>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</si>
  <si>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</si>
  <si>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</si>
  <si>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</si>
  <si>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</si>
  <si>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</si>
  <si>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</si>
  <si>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</si>
  <si>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</si>
  <si>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</si>
  <si>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</si>
  <si>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</si>
  <si>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</si>
  <si>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</si>
  <si>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</si>
  <si>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</si>
  <si>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</si>
  <si>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</si>
  <si>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</si>
  <si>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</si>
  <si>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</si>
  <si>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</si>
  <si>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</si>
  <si>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</si>
  <si>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</si>
  <si>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</si>
  <si>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</si>
  <si>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</si>
  <si>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</si>
  <si>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</si>
  <si>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</si>
  <si>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</si>
  <si>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</si>
  <si>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</si>
  <si>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</si>
  <si>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</si>
  <si>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</si>
  <si>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</si>
  <si>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</si>
  <si>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</si>
  <si>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</si>
  <si>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</si>
  <si>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</si>
  <si>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</si>
  <si>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</si>
  <si>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</si>
  <si>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</si>
  <si>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</si>
  <si>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</si>
  <si>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</si>
  <si>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</si>
  <si>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</si>
  <si>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</si>
  <si>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</si>
  <si>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</si>
  <si>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</si>
  <si>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</si>
  <si>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</si>
  <si>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</si>
  <si>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</si>
  <si>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</si>
  <si>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</si>
  <si>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</si>
  <si>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</si>
  <si>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</si>
  <si>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</si>
  <si>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</si>
  <si>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</si>
  <si>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</si>
  <si>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</si>
  <si>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</si>
  <si>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</si>
  <si>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</si>
  <si>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</si>
  <si>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</si>
  <si>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</si>
  <si>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</si>
  <si>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</si>
  <si>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</si>
  <si>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</si>
  <si>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</si>
  <si>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</si>
  <si>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</si>
  <si>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</si>
  <si>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</si>
  <si>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</si>
  <si>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</si>
  <si>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</si>
  <si>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</si>
  <si>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</si>
  <si>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</si>
  <si>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</si>
  <si>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</si>
  <si>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</si>
  <si>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</si>
  <si>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</si>
  <si>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</si>
  <si>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</si>
  <si>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</si>
  <si>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</si>
  <si>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</si>
  <si>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</si>
  <si>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</si>
  <si>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</si>
  <si>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</si>
  <si>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</si>
  <si>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</si>
  <si>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</si>
  <si>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</si>
  <si>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</si>
  <si>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</si>
  <si>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</si>
  <si>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</si>
  <si>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</si>
  <si>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</si>
  <si>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</si>
  <si>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</si>
  <si>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</si>
  <si>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</si>
  <si>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</si>
  <si>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</si>
  <si>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</si>
  <si>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</si>
  <si>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</si>
  <si>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</si>
  <si>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</si>
  <si>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</si>
  <si>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</si>
  <si>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</si>
  <si>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</si>
  <si>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</si>
  <si>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</si>
  <si>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</si>
  <si>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</si>
  <si>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</si>
  <si>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</si>
  <si>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</si>
  <si>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</si>
  <si>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</si>
  <si>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</si>
  <si>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</si>
  <si>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</si>
  <si>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</si>
  <si>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</si>
  <si>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</si>
  <si>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</si>
  <si>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</si>
  <si>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</si>
  <si>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</si>
  <si>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</si>
  <si>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</si>
  <si>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</si>
  <si>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</si>
  <si>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</si>
  <si>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</si>
  <si>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</si>
  <si>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</si>
  <si>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</si>
  <si>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</si>
  <si>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</si>
  <si>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</si>
  <si>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</si>
  <si>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</si>
  <si>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</si>
  <si>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</si>
  <si>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</si>
  <si>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</si>
  <si>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</si>
  <si>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</si>
  <si>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</si>
  <si>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</si>
  <si>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</si>
  <si>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</si>
  <si>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</si>
  <si>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</si>
  <si>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</si>
  <si>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</si>
  <si>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</si>
  <si>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</si>
  <si>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</si>
  <si>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</si>
  <si>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</si>
  <si>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</si>
  <si>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</si>
  <si>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</si>
  <si>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</si>
  <si>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</si>
  <si>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</si>
  <si>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</si>
  <si>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</si>
  <si>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</si>
  <si>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</si>
  <si>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</si>
  <si>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</si>
  <si>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</si>
  <si>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</si>
  <si>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</si>
  <si>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</si>
  <si>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</si>
  <si>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</si>
  <si>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</si>
  <si>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</si>
  <si>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</si>
  <si>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</si>
  <si>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</si>
  <si>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</si>
  <si>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</si>
  <si>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</si>
  <si>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</si>
  <si>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</si>
  <si>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</si>
  <si>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</si>
  <si>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</si>
  <si>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</si>
  <si>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</si>
  <si>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</si>
  <si>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</si>
  <si>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</si>
  <si>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</si>
  <si>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</si>
  <si>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</si>
  <si>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</si>
  <si>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</si>
  <si>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</si>
  <si>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</si>
  <si>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</si>
  <si>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</si>
  <si>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</si>
  <si>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</si>
  <si>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</si>
  <si>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</si>
  <si>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</si>
  <si>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</si>
  <si>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</si>
  <si>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</si>
  <si>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</si>
  <si>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</si>
  <si>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</si>
  <si>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</si>
  <si>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</si>
  <si>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</si>
  <si>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</si>
  <si>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</si>
  <si>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</si>
  <si>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</si>
  <si>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</si>
  <si>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</si>
  <si>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</si>
  <si>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</si>
  <si>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</si>
  <si>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</si>
  <si>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</si>
  <si>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</si>
  <si>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</si>
  <si>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</si>
  <si>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</si>
  <si>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</si>
  <si>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</si>
  <si>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</si>
  <si>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</si>
  <si>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</si>
  <si>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</si>
  <si>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</si>
  <si>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</si>
  <si>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</si>
  <si>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</si>
  <si>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</si>
  <si>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</si>
  <si>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</si>
  <si>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</si>
  <si>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</si>
  <si>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</si>
  <si>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</si>
  <si>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</si>
  <si>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</si>
  <si>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</si>
  <si>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</si>
  <si>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</si>
  <si>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</si>
  <si>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</si>
  <si>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</si>
  <si>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</si>
  <si>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</si>
  <si>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</si>
  <si>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</si>
  <si>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</si>
  <si>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</si>
  <si>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</si>
  <si>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</si>
  <si>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</si>
  <si>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</si>
  <si>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</si>
  <si>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</si>
  <si>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</si>
  <si>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</si>
  <si>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</si>
  <si>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</si>
  <si>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</si>
  <si>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</si>
  <si>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</si>
  <si>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</si>
  <si>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</si>
  <si>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</si>
  <si>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</si>
  <si>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</si>
  <si>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</si>
  <si>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</si>
  <si>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</si>
  <si>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</si>
  <si>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</si>
  <si>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</si>
  <si>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</si>
  <si>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</si>
  <si>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</si>
  <si>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</si>
  <si>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</si>
  <si>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</si>
  <si>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</si>
  <si>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</si>
  <si>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</si>
  <si>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</si>
  <si>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</si>
  <si>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</si>
  <si>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</si>
  <si>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</si>
  <si>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</si>
  <si>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</si>
  <si>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</si>
  <si>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</si>
  <si>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</si>
  <si>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</si>
  <si>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</si>
  <si>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</si>
  <si>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</si>
  <si>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</si>
  <si>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</si>
  <si>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</si>
  <si>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</si>
  <si>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</si>
  <si>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</si>
  <si>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</si>
  <si>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</si>
  <si>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</si>
  <si>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</si>
  <si>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</si>
  <si>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</si>
  <si>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</si>
  <si>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</si>
  <si>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</si>
  <si>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</si>
  <si>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</si>
  <si>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</si>
  <si>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</si>
  <si>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</si>
  <si>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</si>
  <si>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</si>
  <si>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</si>
  <si>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</si>
  <si>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</si>
  <si>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</si>
  <si>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</si>
  <si>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</si>
  <si>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</si>
  <si>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</si>
  <si>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</si>
  <si>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</si>
  <si>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</si>
  <si>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</si>
  <si>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</si>
  <si>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</si>
  <si>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</si>
  <si>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</si>
  <si>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</si>
  <si>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</si>
  <si>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</si>
  <si>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</si>
  <si>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</si>
  <si>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</si>
  <si>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</si>
  <si>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</si>
  <si>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</si>
  <si>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</si>
  <si>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</si>
  <si>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</si>
  <si>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</si>
  <si>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</si>
  <si>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</si>
  <si>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</si>
  <si>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</si>
  <si>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</si>
  <si>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</si>
  <si>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</si>
  <si>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</si>
  <si>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</si>
  <si>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</si>
  <si>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</si>
  <si>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</si>
  <si>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</si>
  <si>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</si>
  <si>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</si>
  <si>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</si>
  <si>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</si>
  <si>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</si>
  <si>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</si>
  <si>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</si>
  <si>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</si>
  <si>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</si>
  <si>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</si>
  <si>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</si>
  <si>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</si>
  <si>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</si>
  <si>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</si>
  <si>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</si>
  <si>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</si>
  <si>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</si>
  <si>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</si>
  <si>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</si>
  <si>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</si>
  <si>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</si>
  <si>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</si>
  <si>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</si>
  <si>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</si>
  <si>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</si>
  <si>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</si>
  <si>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</si>
  <si>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</si>
  <si>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</si>
  <si>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</si>
  <si>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</si>
  <si>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</si>
  <si>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</si>
  <si>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</si>
  <si>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</si>
  <si>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</si>
  <si>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</si>
  <si>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</si>
  <si>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</si>
  <si>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</si>
  <si>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</si>
  <si>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</si>
  <si>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</si>
  <si>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</si>
  <si>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</si>
  <si>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</si>
  <si>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</si>
  <si>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</si>
  <si>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</si>
  <si>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</si>
  <si>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</si>
  <si>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</si>
  <si>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</si>
  <si>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</si>
  <si>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</si>
  <si>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</si>
  <si>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</si>
  <si>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</si>
  <si>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</si>
  <si>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</si>
  <si>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</si>
  <si>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</si>
  <si>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</si>
  <si>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</si>
  <si>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</si>
  <si>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</si>
  <si>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</si>
  <si>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</si>
  <si>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</si>
  <si>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</si>
  <si>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</si>
  <si>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</si>
  <si>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</si>
  <si>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</si>
  <si>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</si>
  <si>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</si>
  <si>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</si>
  <si>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</si>
  <si>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</si>
  <si>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</si>
  <si>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</si>
  <si>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</si>
  <si>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</si>
  <si>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</si>
  <si>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</si>
  <si>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</si>
  <si>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</si>
  <si>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</si>
  <si>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</si>
  <si>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</si>
  <si>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</si>
  <si>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</si>
  <si>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</si>
  <si>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</si>
  <si>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</si>
  <si>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</si>
  <si>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</si>
  <si>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</si>
  <si>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</si>
  <si>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</si>
  <si>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</si>
  <si>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</si>
  <si>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</si>
  <si>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</si>
  <si>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</si>
  <si>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</si>
  <si>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</si>
  <si>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</si>
  <si>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</si>
  <si>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</si>
  <si>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</si>
  <si>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</si>
  <si>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</si>
  <si>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</si>
  <si>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</si>
  <si>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</si>
  <si>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</si>
  <si>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</si>
  <si>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</si>
  <si>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</si>
  <si>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</si>
  <si>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</si>
  <si>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</si>
  <si>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</si>
  <si>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</si>
  <si>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</si>
  <si>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</si>
  <si>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</si>
  <si>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</si>
  <si>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</si>
  <si>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</si>
  <si>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</si>
  <si>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</si>
  <si>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</si>
  <si>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</si>
  <si>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</si>
  <si>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</si>
  <si>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</si>
  <si>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</si>
  <si>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</si>
  <si>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</si>
  <si>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</si>
  <si>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</si>
  <si>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</si>
  <si>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</si>
  <si>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</si>
  <si>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</si>
  <si>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</si>
  <si>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</si>
  <si>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</si>
  <si>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</si>
  <si>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</si>
  <si>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</si>
  <si>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</si>
  <si>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</si>
  <si>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</si>
  <si>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</si>
  <si>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</si>
  <si>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</si>
  <si>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</si>
  <si>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</si>
  <si>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</si>
  <si>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</si>
  <si>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</si>
  <si>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</si>
  <si>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</si>
  <si>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</si>
  <si>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</si>
  <si>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</si>
  <si>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</si>
  <si>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</si>
  <si>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</si>
  <si>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</si>
  <si>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</si>
  <si>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</si>
  <si>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</si>
  <si>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</si>
  <si>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</si>
  <si>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</si>
  <si>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</si>
  <si>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</si>
  <si>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</si>
  <si>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</si>
  <si>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</si>
  <si>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</si>
  <si>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</si>
  <si>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</si>
  <si>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</si>
  <si>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</si>
  <si>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</si>
  <si>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</si>
  <si>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</si>
  <si>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</si>
  <si>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</si>
  <si>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</si>
  <si>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</si>
  <si>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</si>
  <si>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</si>
  <si>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</si>
  <si>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</si>
  <si>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</si>
  <si>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</si>
  <si>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</si>
  <si>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</si>
  <si>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</si>
  <si>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</si>
  <si>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</si>
  <si>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</si>
  <si>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</si>
  <si>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</si>
  <si>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</si>
  <si>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</si>
  <si>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</si>
  <si>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</si>
  <si>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</si>
  <si>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</si>
  <si>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</si>
  <si>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</si>
  <si>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</si>
  <si>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</si>
  <si>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</si>
  <si>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</si>
  <si>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</si>
  <si>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</si>
  <si>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</si>
  <si>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</si>
  <si>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</si>
  <si>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</si>
  <si>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</si>
  <si>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</si>
  <si>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</si>
  <si>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</si>
  <si>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</si>
  <si>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</si>
  <si>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</si>
  <si>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</si>
  <si>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</si>
  <si>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</si>
  <si>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</si>
  <si>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</si>
  <si>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</si>
  <si>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</si>
  <si>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</si>
  <si>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</si>
  <si>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</si>
  <si>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</si>
  <si>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</si>
  <si>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</si>
  <si>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</si>
  <si>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</si>
  <si>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</si>
  <si>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</si>
  <si>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</si>
  <si>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</si>
  <si>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</si>
  <si>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</si>
  <si>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</si>
  <si>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</si>
  <si>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</si>
  <si>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</si>
  <si>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</si>
  <si>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</si>
  <si>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</si>
  <si>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</si>
  <si>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</si>
  <si>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</si>
  <si>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</si>
  <si>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</si>
  <si>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</si>
  <si>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</si>
  <si>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</si>
  <si>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</si>
  <si>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</si>
  <si>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</si>
  <si>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</si>
  <si>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</si>
  <si>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</si>
  <si>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</si>
  <si>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</si>
  <si>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</si>
  <si>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</si>
  <si>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</si>
  <si>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</si>
  <si>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</si>
  <si>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</si>
  <si>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</si>
  <si>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</si>
  <si>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</si>
  <si>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</si>
  <si>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</si>
  <si>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</si>
  <si>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</si>
  <si>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</si>
  <si>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</si>
  <si>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</si>
  <si>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</si>
  <si>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</si>
  <si>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</si>
  <si>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</si>
  <si>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</si>
  <si>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</si>
  <si>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</si>
  <si>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</si>
  <si>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</si>
  <si>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</si>
  <si>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</si>
  <si>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</si>
  <si>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</si>
  <si>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</si>
  <si>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</si>
  <si>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</si>
  <si>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</si>
  <si>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</si>
  <si>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</si>
  <si>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</si>
  <si>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</si>
  <si>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</si>
  <si>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</si>
  <si>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</si>
  <si>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</si>
  <si>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</si>
  <si>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</si>
  <si>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</si>
  <si>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</si>
  <si>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</si>
  <si>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</si>
  <si>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</si>
  <si>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</si>
  <si>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</si>
  <si>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</si>
  <si>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</si>
  <si>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</si>
  <si>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</si>
  <si>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</si>
  <si>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</si>
  <si>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</si>
  <si>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</si>
  <si>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</si>
  <si>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</si>
  <si>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</si>
  <si>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</si>
  <si>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</si>
  <si>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</si>
  <si>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</si>
  <si>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</si>
  <si>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</si>
  <si>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</si>
  <si>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</si>
  <si>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</si>
  <si>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</si>
  <si>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</si>
  <si>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</si>
  <si>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</si>
  <si>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</si>
  <si>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</si>
  <si>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</si>
  <si>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</si>
  <si>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</si>
  <si>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</si>
  <si>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</si>
  <si>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</si>
  <si>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</si>
  <si>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</si>
  <si>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</si>
  <si>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</si>
  <si>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</si>
  <si>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</si>
  <si>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</si>
  <si>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</si>
  <si>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</si>
  <si>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</si>
  <si>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</si>
  <si>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</si>
  <si>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</si>
  <si>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</si>
  <si>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</si>
  <si>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</si>
  <si>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</si>
  <si>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</si>
  <si>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</si>
  <si>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</si>
  <si>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</si>
  <si>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</si>
  <si>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</si>
  <si>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</si>
  <si>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</si>
  <si>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</si>
  <si>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</si>
  <si>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</si>
  <si>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</si>
  <si>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</si>
  <si>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</si>
  <si>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</si>
  <si>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</si>
  <si>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</si>
  <si>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</si>
  <si>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</si>
  <si>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</si>
  <si>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</si>
  <si>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</si>
  <si>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</si>
  <si>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</si>
  <si>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</si>
  <si>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</si>
  <si>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</si>
  <si>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</si>
  <si>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</si>
  <si>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</si>
  <si>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</si>
  <si>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</si>
  <si>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</si>
  <si>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</si>
  <si>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</si>
  <si>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</si>
  <si>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</si>
  <si>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</si>
  <si>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</si>
  <si>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</si>
  <si>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</si>
  <si>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</si>
  <si>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</si>
  <si>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</si>
  <si>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</si>
  <si>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</si>
  <si>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</si>
  <si>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</si>
  <si>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</si>
  <si>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</si>
  <si>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</si>
  <si>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</si>
  <si>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</si>
  <si>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</si>
  <si>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</si>
  <si>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</si>
  <si>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</si>
  <si>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</si>
  <si>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</si>
  <si>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</si>
  <si>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</si>
  <si>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</si>
  <si>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</si>
  <si>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</si>
  <si>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</si>
  <si>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</si>
  <si>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</si>
  <si>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</si>
  <si>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</si>
  <si>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</si>
  <si>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</si>
  <si>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</si>
  <si>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</si>
  <si>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</si>
  <si>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</si>
  <si>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</si>
  <si>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</si>
  <si>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</si>
  <si>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</si>
  <si>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</si>
  <si>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</si>
  <si>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</si>
  <si>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</si>
  <si>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</si>
  <si>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</si>
  <si>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</si>
  <si>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</si>
  <si>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</si>
  <si>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</si>
  <si>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</si>
  <si>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</si>
  <si>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</si>
  <si>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</si>
  <si>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</si>
  <si>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</si>
  <si>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</si>
  <si>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</si>
  <si>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</si>
  <si>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</si>
  <si>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</si>
  <si>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</si>
  <si>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</si>
  <si>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</si>
  <si>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</si>
  <si>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</si>
  <si>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</si>
  <si>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</si>
  <si>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</si>
  <si>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</si>
  <si>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</si>
  <si>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</si>
  <si>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</si>
  <si>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</si>
  <si>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</si>
  <si>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</si>
  <si>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</si>
  <si>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</si>
  <si>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</si>
  <si>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</si>
  <si>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</si>
  <si>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</si>
  <si>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</si>
  <si>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</si>
  <si>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</si>
  <si>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</si>
  <si>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</si>
  <si>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</si>
  <si>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</si>
  <si>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</si>
  <si>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</si>
  <si>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</si>
  <si>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</si>
  <si>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</si>
  <si>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</si>
  <si>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</si>
  <si>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</si>
  <si>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</si>
  <si>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</si>
  <si>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</si>
  <si>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</si>
  <si>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</si>
  <si>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</si>
  <si>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</si>
  <si>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</si>
  <si>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</si>
  <si>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</si>
  <si>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</si>
  <si>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</si>
  <si>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</si>
  <si>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</si>
  <si>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</si>
  <si>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</si>
  <si>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</si>
  <si>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</si>
  <si>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</si>
  <si>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</si>
  <si>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</si>
  <si>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</si>
  <si>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</si>
  <si>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</si>
  <si>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</si>
  <si>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</si>
  <si>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</si>
  <si>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</si>
  <si>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</si>
  <si>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</si>
  <si>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</si>
  <si>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</si>
  <si>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</si>
  <si>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</si>
  <si>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</si>
  <si>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</si>
  <si>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</si>
  <si>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</si>
  <si>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</si>
  <si>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</si>
  <si>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</si>
  <si>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</si>
  <si>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</si>
  <si>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</si>
  <si>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</si>
  <si>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</si>
  <si>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</si>
  <si>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</si>
  <si>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</si>
  <si>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</si>
  <si>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</si>
  <si>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</si>
  <si>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</si>
  <si>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</si>
  <si>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</si>
  <si>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</si>
  <si>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</si>
  <si>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</si>
  <si>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</si>
  <si>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</si>
  <si>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</si>
  <si>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</si>
  <si>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</si>
  <si>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</si>
  <si>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</si>
  <si>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</si>
  <si>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</si>
  <si>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</si>
  <si>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</si>
  <si>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</si>
  <si>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</si>
  <si>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</si>
  <si>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</si>
  <si>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</si>
  <si>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</si>
  <si>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</si>
  <si>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</si>
  <si>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</si>
  <si>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</si>
  <si>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</si>
  <si>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</si>
  <si>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</si>
  <si>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</si>
  <si>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</si>
  <si>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</si>
  <si>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</si>
  <si>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</si>
  <si>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</si>
  <si>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</si>
  <si>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</si>
  <si>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</si>
  <si>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</si>
  <si>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</si>
  <si>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</si>
  <si>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</si>
  <si>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</si>
  <si>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</si>
  <si>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</si>
  <si>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</si>
  <si>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</si>
  <si>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</si>
  <si>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</si>
  <si>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</si>
  <si>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</si>
  <si>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</si>
  <si>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</si>
  <si>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</si>
  <si>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</si>
  <si>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</si>
  <si>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</si>
  <si>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</si>
  <si>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</si>
  <si>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</si>
  <si>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</si>
  <si>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</si>
  <si>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</si>
  <si>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</si>
  <si>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</si>
  <si>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</si>
  <si>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</si>
  <si>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</si>
  <si>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</si>
  <si>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</si>
  <si>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</si>
  <si>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</si>
  <si>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</si>
  <si>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</si>
  <si>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</si>
  <si>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</si>
  <si>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</si>
  <si>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</si>
  <si>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</si>
  <si>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</si>
  <si>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</si>
  <si>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</si>
  <si>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</si>
  <si>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</si>
  <si>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</si>
  <si>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</si>
  <si>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</si>
  <si>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</si>
  <si>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</si>
  <si>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</si>
  <si>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</si>
  <si>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</si>
  <si>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</si>
  <si>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</si>
  <si>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</si>
  <si>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</si>
  <si>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</si>
  <si>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</si>
  <si>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</si>
  <si>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</si>
  <si>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</si>
  <si>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</si>
  <si>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</si>
  <si>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</si>
  <si>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</si>
  <si>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</si>
  <si>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</si>
  <si>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</si>
  <si>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</si>
  <si>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</si>
  <si>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</si>
  <si>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</si>
  <si>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</si>
  <si>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</si>
  <si>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</si>
  <si>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</si>
  <si>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</si>
  <si>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</si>
  <si>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</si>
  <si>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</si>
  <si>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</si>
  <si>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</si>
  <si>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</si>
  <si>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</si>
  <si>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</si>
  <si>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</si>
  <si>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</si>
  <si>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</si>
  <si>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</si>
  <si>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</si>
  <si>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</si>
  <si>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</si>
  <si>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</si>
  <si>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</si>
  <si>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</si>
  <si>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</si>
  <si>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</si>
  <si>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</si>
  <si>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</si>
  <si>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</si>
  <si>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</si>
  <si>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</si>
  <si>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</si>
  <si>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</si>
  <si>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</si>
  <si>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</si>
  <si>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</si>
  <si>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</si>
  <si>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</si>
  <si>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</si>
  <si>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</si>
  <si>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</si>
  <si>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</si>
  <si>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</si>
  <si>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</si>
  <si>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</si>
  <si>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</si>
  <si>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</si>
  <si>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</si>
  <si>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</si>
  <si>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</si>
  <si>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</si>
  <si>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</si>
  <si>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</si>
  <si>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</si>
  <si>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</si>
  <si>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</si>
  <si>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</si>
  <si>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</si>
  <si>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</si>
  <si>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</si>
  <si>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</si>
  <si>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</si>
  <si>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</si>
  <si>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</si>
  <si>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</si>
  <si>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</si>
  <si>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</si>
  <si>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</si>
  <si>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</si>
  <si>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</si>
  <si>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</si>
  <si>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</si>
  <si>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</si>
  <si>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</si>
  <si>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</si>
  <si>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</si>
  <si>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</si>
  <si>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</si>
  <si>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</si>
  <si>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</si>
  <si>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</si>
  <si>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</si>
  <si>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</si>
  <si>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</si>
  <si>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</si>
  <si>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</si>
  <si>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</si>
  <si>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</si>
  <si>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</si>
  <si>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</si>
  <si>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</si>
  <si>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</si>
  <si>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</si>
  <si>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</si>
  <si>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</si>
  <si>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</si>
  <si>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</si>
  <si>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</si>
  <si>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</si>
  <si>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</si>
  <si>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</si>
  <si>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</si>
  <si>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</si>
  <si>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</si>
  <si>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</si>
  <si>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</si>
  <si>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</si>
  <si>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</si>
  <si>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</si>
  <si>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</si>
  <si>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</si>
  <si>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</si>
  <si>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</si>
  <si>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</si>
  <si>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</si>
  <si>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</si>
  <si>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</si>
  <si>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</si>
  <si>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</si>
  <si>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</si>
  <si>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</si>
  <si>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</si>
  <si>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</si>
  <si>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</si>
  <si>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</si>
  <si>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</si>
  <si>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</si>
  <si>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</si>
  <si>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</si>
  <si>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</si>
  <si>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</si>
  <si>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</si>
  <si>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</si>
  <si>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</si>
  <si>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</si>
  <si>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</si>
  <si>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</si>
  <si>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</si>
  <si>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</si>
  <si>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</si>
  <si>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</si>
  <si>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</si>
  <si>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</si>
  <si>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</si>
  <si>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</si>
  <si>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</si>
  <si>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</si>
  <si>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</si>
  <si>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</si>
  <si>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</si>
  <si>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</si>
  <si>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</si>
  <si>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</si>
  <si>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</si>
  <si>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</si>
  <si>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</si>
  <si>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</si>
  <si>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</si>
  <si>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</si>
  <si>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</si>
  <si>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</si>
  <si>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</si>
  <si>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</si>
  <si>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</si>
  <si>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</si>
  <si>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</si>
  <si>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</si>
  <si>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</si>
  <si>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</si>
  <si>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</si>
  <si>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</si>
  <si>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</si>
  <si>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</si>
  <si>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</si>
  <si>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</si>
  <si>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</si>
  <si>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</si>
  <si>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</si>
  <si>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</si>
  <si>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</si>
  <si>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</si>
  <si>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</si>
  <si>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</si>
  <si>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</si>
  <si>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</si>
  <si>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</si>
  <si>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</si>
  <si>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</si>
  <si>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</si>
  <si>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</si>
  <si>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</si>
  <si>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</si>
  <si>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</si>
  <si>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</si>
  <si>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</si>
  <si>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</si>
  <si>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</si>
  <si>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</si>
  <si>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</si>
  <si>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</si>
  <si>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</si>
  <si>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</si>
  <si>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</si>
  <si>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</si>
  <si>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</si>
  <si>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</si>
  <si>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</si>
  <si>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</si>
  <si>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</si>
  <si>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</si>
  <si>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</si>
  <si>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</si>
  <si>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</si>
  <si>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</si>
  <si>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</si>
  <si>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</si>
  <si>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</si>
  <si>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</si>
  <si>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</si>
  <si>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</si>
  <si>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</si>
  <si>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</si>
  <si>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</si>
  <si>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</si>
  <si>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</si>
  <si>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</si>
  <si>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</si>
  <si>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</si>
  <si>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</si>
  <si>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</si>
  <si>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</si>
  <si>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</si>
  <si>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</si>
  <si>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</si>
  <si>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</si>
  <si>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</si>
  <si>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</si>
  <si>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</si>
  <si>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</si>
  <si>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</si>
  <si>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</si>
  <si>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</si>
  <si>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</si>
  <si>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</si>
  <si>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</si>
  <si>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</si>
  <si>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</si>
  <si>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</si>
  <si>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</si>
  <si>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</si>
  <si>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</si>
  <si>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</si>
  <si>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</si>
  <si>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</si>
  <si>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</si>
  <si>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</si>
  <si>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</si>
  <si>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</si>
  <si>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</si>
  <si>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</si>
  <si>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</si>
  <si>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</si>
  <si>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</si>
  <si>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</si>
  <si>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</si>
  <si>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</si>
  <si>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</si>
  <si>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</si>
  <si>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</si>
  <si>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</si>
  <si>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</si>
  <si>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</si>
  <si>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</si>
  <si>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</si>
  <si>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</si>
  <si>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</si>
  <si>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</si>
  <si>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</si>
  <si>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</si>
  <si>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</si>
  <si>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</si>
  <si>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</si>
  <si>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</si>
  <si>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</si>
  <si>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</si>
  <si>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</si>
  <si>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</si>
  <si>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</si>
  <si>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</si>
  <si>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</si>
  <si>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</si>
  <si>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</si>
  <si>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</si>
  <si>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</si>
  <si>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</si>
  <si>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</si>
  <si>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</si>
  <si>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</si>
  <si>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</si>
  <si>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</si>
  <si>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</si>
  <si>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</si>
  <si>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</si>
  <si>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</si>
  <si>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</si>
  <si>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</si>
  <si>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</si>
  <si>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</si>
  <si>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</si>
  <si>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</si>
  <si>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</si>
  <si>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</si>
  <si>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</si>
  <si>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</si>
  <si>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</si>
  <si>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</si>
  <si>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</si>
  <si>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</si>
  <si>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</si>
  <si>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</si>
  <si>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</si>
  <si>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</si>
  <si>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</si>
  <si>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</si>
  <si>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</si>
  <si>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</si>
  <si>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</si>
  <si>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</si>
  <si>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</si>
  <si>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</si>
  <si>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</si>
  <si>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</si>
  <si>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</si>
  <si>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</si>
  <si>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</si>
  <si>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</si>
  <si>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</si>
  <si>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</si>
  <si>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</si>
  <si>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</si>
  <si>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</si>
  <si>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</si>
  <si>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</si>
  <si>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</si>
  <si>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</si>
  <si>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</si>
  <si>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</si>
  <si>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</si>
  <si>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</si>
  <si>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</si>
  <si>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</si>
  <si>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</si>
  <si>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</si>
  <si>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</si>
  <si>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</si>
  <si>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</si>
  <si>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</si>
  <si>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</si>
  <si>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</si>
  <si>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</si>
  <si>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</si>
  <si>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</si>
  <si>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</si>
  <si>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</si>
  <si>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</si>
  <si>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</si>
  <si>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</si>
  <si>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</si>
  <si>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</si>
  <si>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</si>
  <si>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</si>
  <si>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</si>
  <si>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</si>
  <si>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</si>
  <si>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</si>
  <si>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</si>
  <si>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</si>
  <si>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</si>
  <si>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</si>
  <si>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</si>
  <si>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</si>
  <si>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</si>
  <si>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</si>
  <si>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</si>
  <si>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</si>
  <si>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</si>
  <si>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</si>
  <si>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</si>
  <si>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</si>
  <si>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</si>
  <si>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</si>
  <si>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</si>
  <si>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</si>
  <si>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</si>
  <si>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</si>
  <si>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</si>
  <si>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</si>
  <si>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</si>
  <si>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</si>
  <si>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</si>
  <si>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</si>
  <si>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</si>
  <si>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</si>
  <si>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</si>
  <si>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</si>
  <si>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</si>
  <si>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</si>
  <si>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</si>
  <si>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</si>
  <si>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</si>
  <si>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</si>
  <si>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</si>
  <si>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</si>
  <si>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</si>
  <si>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</si>
  <si>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</si>
  <si>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</si>
  <si>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</si>
  <si>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</si>
  <si>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</si>
  <si>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</si>
  <si>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</si>
  <si>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</si>
  <si>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</si>
  <si>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</si>
  <si>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</si>
  <si>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</si>
  <si>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</si>
  <si>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</si>
  <si>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</si>
  <si>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</si>
  <si>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</si>
  <si>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</si>
  <si>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</si>
  <si>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</si>
  <si>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</si>
  <si>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</si>
  <si>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</si>
  <si>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</si>
  <si>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</si>
  <si>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</si>
  <si>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</si>
  <si>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</si>
  <si>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</si>
  <si>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</si>
  <si>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</si>
  <si>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</si>
  <si>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</si>
  <si>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</si>
  <si>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</si>
  <si>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</si>
  <si>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</si>
  <si>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</si>
  <si>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</si>
  <si>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</si>
  <si>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</si>
  <si>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</si>
  <si>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</si>
  <si>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</si>
  <si>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</si>
  <si>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</si>
  <si>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</si>
  <si>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</si>
  <si>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</si>
  <si>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</si>
  <si>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</si>
  <si>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</si>
  <si>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</si>
  <si>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</si>
  <si>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</si>
  <si>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</si>
  <si>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</si>
  <si>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</si>
  <si>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</si>
  <si>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</si>
  <si>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</si>
  <si>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</si>
  <si>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</si>
  <si>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</si>
  <si>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</si>
  <si>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</si>
  <si>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</si>
  <si>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</si>
  <si>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</si>
  <si>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</si>
  <si>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</si>
  <si>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</si>
  <si>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</si>
  <si>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</si>
  <si>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</si>
  <si>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</si>
  <si>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</si>
  <si>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</si>
  <si>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</si>
  <si>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</si>
  <si>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</si>
  <si>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</si>
  <si>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</si>
  <si>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</si>
  <si>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</si>
  <si>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</si>
  <si>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</si>
  <si>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</si>
  <si>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</si>
  <si>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</si>
  <si>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</si>
  <si>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</si>
  <si>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</si>
  <si>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</si>
  <si>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</si>
  <si>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</si>
  <si>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</si>
  <si>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</si>
  <si>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</si>
  <si>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</si>
  <si>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</si>
  <si>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</si>
  <si>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</si>
  <si>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</si>
  <si>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</si>
  <si>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</si>
  <si>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</si>
  <si>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</si>
  <si>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</si>
  <si>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</si>
  <si>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</si>
  <si>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</si>
  <si>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</si>
  <si>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</si>
  <si>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</si>
  <si>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</si>
  <si>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</si>
  <si>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</si>
  <si>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</si>
  <si>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</si>
  <si>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</si>
  <si>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</si>
  <si>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</si>
  <si>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</si>
  <si>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</si>
  <si>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</si>
  <si>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</si>
  <si>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</si>
  <si>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</si>
  <si>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</si>
  <si>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</si>
  <si>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</si>
  <si>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</si>
  <si>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</si>
  <si>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</si>
  <si>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</si>
  <si>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</si>
  <si>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</si>
  <si>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</si>
  <si>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</si>
  <si>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</si>
  <si>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</si>
  <si>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</si>
  <si>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</si>
  <si>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</si>
  <si>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</si>
  <si>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</si>
  <si>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</si>
  <si>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</si>
  <si>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</si>
  <si>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</si>
  <si>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</si>
  <si>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</si>
  <si>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</si>
  <si>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</si>
  <si>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</si>
  <si>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</si>
  <si>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</si>
  <si>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</si>
  <si>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</si>
  <si>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</si>
  <si>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</si>
  <si>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</si>
  <si>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</si>
  <si>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</si>
  <si>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</si>
  <si>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</si>
  <si>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</si>
  <si>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</si>
  <si>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</si>
  <si>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</si>
  <si>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</si>
  <si>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</si>
  <si>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</si>
  <si>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</si>
  <si>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</si>
  <si>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</si>
  <si>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</si>
  <si>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</si>
  <si>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</si>
  <si>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</si>
  <si>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</si>
  <si>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</si>
  <si>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</si>
  <si>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</si>
  <si>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</si>
  <si>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</si>
  <si>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</si>
  <si>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</si>
  <si>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</si>
  <si>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</si>
  <si>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</si>
  <si>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</si>
  <si>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</si>
  <si>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</si>
  <si>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</si>
  <si>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</si>
  <si>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</si>
  <si>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</si>
  <si>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</si>
  <si>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</si>
  <si>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</si>
  <si>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</si>
  <si>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</si>
  <si>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</si>
  <si>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</si>
  <si>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</si>
  <si>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</si>
  <si>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</si>
  <si>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</si>
  <si>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</si>
  <si>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</si>
  <si>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</si>
  <si>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</si>
  <si>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</si>
  <si>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</si>
  <si>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</si>
  <si>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</si>
  <si>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</si>
  <si>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</si>
  <si>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</si>
  <si>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</si>
  <si>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</si>
  <si>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</si>
  <si>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</si>
  <si>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</si>
  <si>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</si>
  <si>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</si>
  <si>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</si>
  <si>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</si>
  <si>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</si>
  <si>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</si>
  <si>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</si>
  <si>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</si>
  <si>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</si>
  <si>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</si>
  <si>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</si>
  <si>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</si>
  <si>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</si>
  <si>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</si>
  <si>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</si>
  <si>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</si>
  <si>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</si>
  <si>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</si>
  <si>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</si>
  <si>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</si>
  <si>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</si>
  <si>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</si>
  <si>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</si>
  <si>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</si>
  <si>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</si>
  <si>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</si>
  <si>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</si>
  <si>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</si>
  <si>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</si>
  <si>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</si>
  <si>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</si>
  <si>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</si>
  <si>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</si>
  <si>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</si>
  <si>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</si>
  <si>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</si>
  <si>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</si>
  <si>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</si>
  <si>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</si>
  <si>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</si>
  <si>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</si>
  <si>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</si>
  <si>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</si>
  <si>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</si>
  <si>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</si>
  <si>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</si>
  <si>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</si>
  <si>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</si>
  <si>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</si>
  <si>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</si>
  <si>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</si>
  <si>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</si>
  <si>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</si>
  <si>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</si>
  <si>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</si>
  <si>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</si>
  <si>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</si>
  <si>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</si>
  <si>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</si>
  <si>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</si>
  <si>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</si>
  <si>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</si>
  <si>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</si>
  <si>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</si>
  <si>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</si>
  <si>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</si>
  <si>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</si>
  <si>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</si>
  <si>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</si>
  <si>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</si>
  <si>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</si>
  <si>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</si>
  <si>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</si>
  <si>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</si>
  <si>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</si>
  <si>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</si>
  <si>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</si>
  <si>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</si>
  <si>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</si>
  <si>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</si>
  <si>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</si>
  <si>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</si>
  <si>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</si>
  <si>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</si>
  <si>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</si>
  <si>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</si>
  <si>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</si>
  <si>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</si>
  <si>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</si>
  <si>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</si>
  <si>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</si>
  <si>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</si>
  <si>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</si>
  <si>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</si>
  <si>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</si>
  <si>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</si>
  <si>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</si>
  <si>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</si>
  <si>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</si>
  <si>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</si>
  <si>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</si>
  <si>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</si>
  <si>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</si>
  <si>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</si>
  <si>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</si>
  <si>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</si>
  <si>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</si>
  <si>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</si>
  <si>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</si>
  <si>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</si>
  <si>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</si>
  <si>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</si>
  <si>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</si>
  <si>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</si>
  <si>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</si>
  <si>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</si>
  <si>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</si>
  <si>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</si>
  <si>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</si>
  <si>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</si>
  <si>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</si>
  <si>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</si>
  <si>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</si>
  <si>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</si>
  <si>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</si>
  <si>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</si>
  <si>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</si>
  <si>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</si>
  <si>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</si>
  <si>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</si>
  <si>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</si>
  <si>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</si>
  <si>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</si>
  <si>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</si>
  <si>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</si>
  <si>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</si>
  <si>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</si>
  <si>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</si>
  <si>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</si>
  <si>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</si>
  <si>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</si>
  <si>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</si>
  <si>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</si>
  <si>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</si>
  <si>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</si>
  <si>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</si>
  <si>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</si>
  <si>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</si>
  <si>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</si>
  <si>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</si>
  <si>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</si>
  <si>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</si>
  <si>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</si>
  <si>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</si>
  <si>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</si>
  <si>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</si>
  <si>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</si>
  <si>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</si>
  <si>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</si>
  <si>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</si>
  <si>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</si>
  <si>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</si>
  <si>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</si>
  <si>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</si>
  <si>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</si>
  <si>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</si>
  <si>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</si>
  <si>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</si>
  <si>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</si>
  <si>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</si>
  <si>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</si>
  <si>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</si>
  <si>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</si>
  <si>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</si>
  <si>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</si>
  <si>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</si>
  <si>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</si>
  <si>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</si>
  <si>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</si>
  <si>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</si>
  <si>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</si>
  <si>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</si>
  <si>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</si>
  <si>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</si>
  <si>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</si>
  <si>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</si>
  <si>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</si>
  <si>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</si>
  <si>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</si>
  <si>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</si>
  <si>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</si>
  <si>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</si>
  <si>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</si>
  <si>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</si>
  <si>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</si>
  <si>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</si>
  <si>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</si>
  <si>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</si>
  <si>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</si>
  <si>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</si>
  <si>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</si>
  <si>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</si>
  <si>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</si>
  <si>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</si>
  <si>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</si>
  <si>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</si>
  <si>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</si>
  <si>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</si>
  <si>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</si>
  <si>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</si>
  <si>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</si>
  <si>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</si>
  <si>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</si>
  <si>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</si>
  <si>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</si>
  <si>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</si>
  <si>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</si>
  <si>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</si>
  <si>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</si>
  <si>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</si>
  <si>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</si>
  <si>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</si>
  <si>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</si>
  <si>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</si>
  <si>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</si>
  <si>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</si>
  <si>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</si>
  <si>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</si>
  <si>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</si>
  <si>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</si>
  <si>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</si>
  <si>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</si>
  <si>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</si>
  <si>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</si>
  <si>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</si>
  <si>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</si>
  <si>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</si>
  <si>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</si>
  <si>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</si>
  <si>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</si>
  <si>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</si>
  <si>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</si>
  <si>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</si>
  <si>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</si>
  <si>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</si>
  <si>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</si>
  <si>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</si>
  <si>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</si>
  <si>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</si>
  <si>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</si>
  <si>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</si>
  <si>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</si>
  <si>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</si>
  <si>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</si>
  <si>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</si>
  <si>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</si>
  <si>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</si>
  <si>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</si>
  <si>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</si>
  <si>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</si>
  <si>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</si>
  <si>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</si>
  <si>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</si>
  <si>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</si>
  <si>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</si>
  <si>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</si>
  <si>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</si>
  <si>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</si>
  <si>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</si>
  <si>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</si>
  <si>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</si>
  <si>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</si>
  <si>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</si>
  <si>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</si>
  <si>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</si>
  <si>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</si>
  <si>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</si>
  <si>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</si>
  <si>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</si>
  <si>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</si>
  <si>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</si>
  <si>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</si>
  <si>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</si>
  <si>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</si>
  <si>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</si>
  <si>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</si>
  <si>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</si>
  <si>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</si>
  <si>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</si>
  <si>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</si>
  <si>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</si>
  <si>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</si>
  <si>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</si>
  <si>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</si>
  <si>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</si>
  <si>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</si>
  <si>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</si>
  <si>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</si>
  <si>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</si>
  <si>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</si>
  <si>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</si>
  <si>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</si>
  <si>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</si>
  <si>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</si>
  <si>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</si>
  <si>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</si>
  <si>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</si>
  <si>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</si>
  <si>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</si>
  <si>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</si>
  <si>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</si>
  <si>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</si>
  <si>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</si>
  <si>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</si>
  <si>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</si>
  <si>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</si>
  <si>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</si>
  <si>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</si>
  <si>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</si>
  <si>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</si>
  <si>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</si>
  <si>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</si>
  <si>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</si>
  <si>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</si>
  <si>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</si>
  <si>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</si>
  <si>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</si>
  <si>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</si>
  <si>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</si>
  <si>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</si>
  <si>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</si>
  <si>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</si>
  <si>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</si>
  <si>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</si>
  <si>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</si>
  <si>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</si>
  <si>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</si>
  <si>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</si>
  <si>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</si>
  <si>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</si>
  <si>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</si>
  <si>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</si>
  <si>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</si>
  <si>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</si>
  <si>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</si>
  <si>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</si>
  <si>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</si>
  <si>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</si>
  <si>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</si>
  <si>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</si>
  <si>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</si>
  <si>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</si>
  <si>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</si>
  <si>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</si>
  <si>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</si>
  <si>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</si>
  <si>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</si>
  <si>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</si>
  <si>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</si>
  <si>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</si>
  <si>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</si>
  <si>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</si>
  <si>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</si>
  <si>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</si>
  <si>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</si>
  <si>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</si>
  <si>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</si>
  <si>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</si>
  <si>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</si>
  <si>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</si>
  <si>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</si>
  <si>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</si>
  <si>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</si>
  <si>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</si>
  <si>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</si>
  <si>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</si>
  <si>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</si>
  <si>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</si>
  <si>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</si>
  <si>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</si>
  <si>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</si>
  <si>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</si>
  <si>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</si>
  <si>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</si>
  <si>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</si>
  <si>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</si>
  <si>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</si>
  <si>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</si>
  <si>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</si>
  <si>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</si>
  <si>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</si>
  <si>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</si>
  <si>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</si>
  <si>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</si>
  <si>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</si>
  <si>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</si>
  <si>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</si>
  <si>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</si>
  <si>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</si>
  <si>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</si>
  <si>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</si>
  <si>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</si>
  <si>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</si>
  <si>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</si>
  <si>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</si>
  <si>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</si>
  <si>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</si>
  <si>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</si>
  <si>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</si>
  <si>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</si>
  <si>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</si>
  <si>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</si>
  <si>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</si>
  <si>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</si>
  <si>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</si>
  <si>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</si>
  <si>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</si>
  <si>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</si>
  <si>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</si>
  <si>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</si>
  <si>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</si>
  <si>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</si>
  <si>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</si>
  <si>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</si>
  <si>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</si>
  <si>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</si>
  <si>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</si>
  <si>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</si>
  <si>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</si>
  <si>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</si>
  <si>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</si>
  <si>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</si>
  <si>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</si>
  <si>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</si>
  <si>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</si>
  <si>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</si>
  <si>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</si>
  <si>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</si>
  <si>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</si>
  <si>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</si>
  <si>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</si>
  <si>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</si>
  <si>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</si>
  <si>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</si>
  <si>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</si>
  <si>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</si>
  <si>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</si>
  <si>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</si>
  <si>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</si>
  <si>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</si>
  <si>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</si>
  <si>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</si>
  <si>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</si>
  <si>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</si>
  <si>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</si>
  <si>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</si>
  <si>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</si>
  <si>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</si>
  <si>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</si>
  <si>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</si>
  <si>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</si>
  <si>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</si>
  <si>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</si>
  <si>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</si>
  <si>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</si>
  <si>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</si>
  <si>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</si>
  <si>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</si>
  <si>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</si>
  <si>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</si>
  <si>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</si>
  <si>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</si>
  <si>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</si>
  <si>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</si>
  <si>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</si>
  <si>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</si>
  <si>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</si>
  <si>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</si>
  <si>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</si>
  <si>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</si>
  <si>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</si>
  <si>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</si>
  <si>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</si>
  <si>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</si>
  <si>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</si>
  <si>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</si>
  <si>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</si>
  <si>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</si>
  <si>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</si>
  <si>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</si>
  <si>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</si>
  <si>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</si>
  <si>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</si>
  <si>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</si>
  <si>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</si>
  <si>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</si>
  <si>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</si>
  <si>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</si>
  <si>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</si>
  <si>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</si>
  <si>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</si>
  <si>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</si>
  <si>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</si>
  <si>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</si>
  <si>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</si>
  <si>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</si>
  <si>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</si>
  <si>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</si>
  <si>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</si>
  <si>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</si>
  <si>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</si>
  <si>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</si>
  <si>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</si>
  <si>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</si>
  <si>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</si>
  <si>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</si>
  <si>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</si>
  <si>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</si>
  <si>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</si>
  <si>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</si>
  <si>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</si>
  <si>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</si>
  <si>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</si>
  <si>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</si>
  <si>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</si>
  <si>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</si>
  <si>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</si>
  <si>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</si>
  <si>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</si>
  <si>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</si>
  <si>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</si>
  <si>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</si>
  <si>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</si>
  <si>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</si>
  <si>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</si>
  <si>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</si>
  <si>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</si>
  <si>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</si>
  <si>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</si>
  <si>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</si>
  <si>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</si>
  <si>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</si>
  <si>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</si>
  <si>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</si>
  <si>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</si>
  <si>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</si>
  <si>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</si>
  <si>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</si>
  <si>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</si>
  <si>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</si>
  <si>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</si>
  <si>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</si>
  <si>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</si>
  <si>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</si>
  <si>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</si>
  <si>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</si>
  <si>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</si>
  <si>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</si>
  <si>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</si>
  <si>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</si>
  <si>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</si>
  <si>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</si>
  <si>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</si>
  <si>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</si>
  <si>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</si>
  <si>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</si>
  <si>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</si>
  <si>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</si>
  <si>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</si>
  <si>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</si>
  <si>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</si>
  <si>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</si>
  <si>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</si>
  <si>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</si>
  <si>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</si>
  <si>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</si>
  <si>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</si>
  <si>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</si>
  <si>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</si>
  <si>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</si>
  <si>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</si>
  <si>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</si>
  <si>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</si>
  <si>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</si>
  <si>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</si>
  <si>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</si>
  <si>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</si>
  <si>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</si>
  <si>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</si>
  <si>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</si>
  <si>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</si>
  <si>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</si>
  <si>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</si>
  <si>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</si>
  <si>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</si>
  <si>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</si>
  <si>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</si>
  <si>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</si>
  <si>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</si>
  <si>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</si>
  <si>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</si>
  <si>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</si>
  <si>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</si>
  <si>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</si>
  <si>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</si>
  <si>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</si>
  <si>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</si>
  <si>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</si>
  <si>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</si>
  <si>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</si>
  <si>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</si>
  <si>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</si>
  <si>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</si>
  <si>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</si>
  <si>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</si>
  <si>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</si>
  <si>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</si>
  <si>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</si>
  <si>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</si>
  <si>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</si>
  <si>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</si>
  <si>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</si>
  <si>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</si>
  <si>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</si>
  <si>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</si>
  <si>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</si>
  <si>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</si>
  <si>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</si>
  <si>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</si>
  <si>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</si>
  <si>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</si>
  <si>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</si>
  <si>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</si>
  <si>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</si>
  <si>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</si>
  <si>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</si>
  <si>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</si>
  <si>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</si>
  <si>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</si>
  <si>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</si>
  <si>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</si>
  <si>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</si>
  <si>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</si>
  <si>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</si>
  <si>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</si>
  <si>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</si>
  <si>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</si>
  <si>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</si>
  <si>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</si>
  <si>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</si>
  <si>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</si>
  <si>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</si>
  <si>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</si>
  <si>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</si>
  <si>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</si>
  <si>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</si>
  <si>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</si>
  <si>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</si>
  <si>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</si>
  <si>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</si>
  <si>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</si>
  <si>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</si>
  <si>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</si>
  <si>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</si>
  <si>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</si>
  <si>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</si>
  <si>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</si>
  <si>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</si>
  <si>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</si>
  <si>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</si>
  <si>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</si>
  <si>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</si>
  <si>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</si>
  <si>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</si>
  <si>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</si>
  <si>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</si>
  <si>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</si>
  <si>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</si>
  <si>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</si>
  <si>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</si>
  <si>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</si>
  <si>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</si>
  <si>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</si>
  <si>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</si>
  <si>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</si>
  <si>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</si>
  <si>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</si>
  <si>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</si>
  <si>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</si>
  <si>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</si>
  <si>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</si>
  <si>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</si>
  <si>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</si>
  <si>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</si>
  <si>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</si>
  <si>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</si>
  <si>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</si>
  <si>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</si>
  <si>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</si>
  <si>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</si>
  <si>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</si>
  <si>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</si>
  <si>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</si>
  <si>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</si>
  <si>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</si>
  <si>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</si>
  <si>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</si>
  <si>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</si>
  <si>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</si>
  <si>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</si>
  <si>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</si>
  <si>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</si>
  <si>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</si>
  <si>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</si>
  <si>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</si>
  <si>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</si>
  <si>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</si>
  <si>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</si>
  <si>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</si>
  <si>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</si>
  <si>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</si>
  <si>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</si>
  <si>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</si>
  <si>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</si>
  <si>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</si>
  <si>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</si>
  <si>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</si>
  <si>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</si>
  <si>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</si>
  <si>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</si>
  <si>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</si>
  <si>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</si>
  <si>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</si>
  <si>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</si>
  <si>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</si>
  <si>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</si>
  <si>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</si>
  <si>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</si>
  <si>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</si>
  <si>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</si>
  <si>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</si>
  <si>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</si>
  <si>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</si>
  <si>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</si>
  <si>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</si>
  <si>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</si>
  <si>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</si>
  <si>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</si>
  <si>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</si>
  <si>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</si>
  <si>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</si>
  <si>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</si>
  <si>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</si>
  <si>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</si>
  <si>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</si>
  <si>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</si>
  <si>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</si>
  <si>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</si>
  <si>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</si>
  <si>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</si>
  <si>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</si>
  <si>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</si>
  <si>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</si>
  <si>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</si>
  <si>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</si>
  <si>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</si>
  <si>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</si>
  <si>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</si>
  <si>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</si>
  <si>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</si>
  <si>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</si>
  <si>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</si>
  <si>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</si>
  <si>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</si>
  <si>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</si>
  <si>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</si>
  <si>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</si>
  <si>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</si>
  <si>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</si>
  <si>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</si>
  <si>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</si>
  <si>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</si>
  <si>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</si>
  <si>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</si>
  <si>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</si>
  <si>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</si>
  <si>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</si>
  <si>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</si>
  <si>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</si>
  <si>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</si>
  <si>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</si>
  <si>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</si>
  <si>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</si>
  <si>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</si>
  <si>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</si>
  <si>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</si>
  <si>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</si>
  <si>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</si>
  <si>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</si>
  <si>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</si>
  <si>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</si>
  <si>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</si>
  <si>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</si>
  <si>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</si>
  <si>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</si>
  <si>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</si>
  <si>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</si>
  <si>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</si>
  <si>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</si>
  <si>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</si>
  <si>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</si>
  <si>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</si>
  <si>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</si>
  <si>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</si>
  <si>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</si>
  <si>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</si>
  <si>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</si>
  <si>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</si>
  <si>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</si>
  <si>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</si>
  <si>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</si>
  <si>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</si>
  <si>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</si>
  <si>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</si>
  <si>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</si>
  <si>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</si>
  <si>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</si>
  <si>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</si>
  <si>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</si>
  <si>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</si>
  <si>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</si>
  <si>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</si>
  <si>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</si>
  <si>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</si>
  <si>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</si>
  <si>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</si>
  <si>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</si>
  <si>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</si>
  <si>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</si>
  <si>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</si>
  <si>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</si>
  <si>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</si>
  <si>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</si>
  <si>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</si>
  <si>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</si>
  <si>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</si>
  <si>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</si>
  <si>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</si>
  <si>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</si>
  <si>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</si>
  <si>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</si>
  <si>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</si>
  <si>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</si>
  <si>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</si>
  <si>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</si>
  <si>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</si>
  <si>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</si>
  <si>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</si>
  <si>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</si>
  <si>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</si>
  <si>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</si>
  <si>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</si>
  <si>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</si>
  <si>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</si>
  <si>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</si>
  <si>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</si>
  <si>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</si>
  <si>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</si>
  <si>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</si>
  <si>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</si>
  <si>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</si>
  <si>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</si>
  <si>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</si>
  <si>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</si>
  <si>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</si>
  <si>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</si>
  <si>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</si>
  <si>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</si>
  <si>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</si>
  <si>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</si>
  <si>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</si>
  <si>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</si>
  <si>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</si>
  <si>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</si>
  <si>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</si>
  <si>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</si>
  <si>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</si>
  <si>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</si>
  <si>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</si>
  <si>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</si>
  <si>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</si>
  <si>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</si>
  <si>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</si>
  <si>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</si>
  <si>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</si>
  <si>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</si>
  <si>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</si>
  <si>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</si>
  <si>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</si>
  <si>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</si>
  <si>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</si>
  <si>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</si>
  <si>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</si>
  <si>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</si>
  <si>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</si>
  <si>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</si>
  <si>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</si>
  <si>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</si>
  <si>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</si>
  <si>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</si>
  <si>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</si>
  <si>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</si>
  <si>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</si>
  <si>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</si>
  <si>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</si>
  <si>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</si>
  <si>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</si>
  <si>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</si>
  <si>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</si>
  <si>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</si>
  <si>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</si>
  <si>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</si>
  <si>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</si>
  <si>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</si>
  <si>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</si>
  <si>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</si>
  <si>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</si>
  <si>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</si>
  <si>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</si>
  <si>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</si>
  <si>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</si>
  <si>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</si>
  <si>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</si>
  <si>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</si>
  <si>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</si>
  <si>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</si>
  <si>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</si>
  <si>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</si>
  <si>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</si>
  <si>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</si>
  <si>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</si>
  <si>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</si>
  <si>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</si>
  <si>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</si>
  <si>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</si>
  <si>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</si>
  <si>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</si>
  <si>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</si>
  <si>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</si>
  <si>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</si>
  <si>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</si>
  <si>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</si>
  <si>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</si>
  <si>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</si>
  <si>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</si>
  <si>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</si>
  <si>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</si>
  <si>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</si>
  <si>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</si>
  <si>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</si>
  <si>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</si>
  <si>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</si>
  <si>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</si>
  <si>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</si>
  <si>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</si>
  <si>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</si>
  <si>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</si>
  <si>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</si>
  <si>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</si>
  <si>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</si>
  <si>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</si>
  <si>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</si>
  <si>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</si>
  <si>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</si>
  <si>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</si>
  <si>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</si>
  <si>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</si>
  <si>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</si>
  <si>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</si>
  <si>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</si>
  <si>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</si>
  <si>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</si>
  <si>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</si>
  <si>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</si>
  <si>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</si>
  <si>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</si>
  <si>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</si>
  <si>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</si>
  <si>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</si>
  <si>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</si>
  <si>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</si>
  <si>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</si>
  <si>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</si>
  <si>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</si>
  <si>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</si>
  <si>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</si>
  <si>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</si>
  <si>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</si>
  <si>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</si>
  <si>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</si>
  <si>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</si>
  <si>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</si>
  <si>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</si>
  <si>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</si>
  <si>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</si>
  <si>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</si>
  <si>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</si>
  <si>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</si>
  <si>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</si>
  <si>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</si>
  <si>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</si>
  <si>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</si>
  <si>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</si>
  <si>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</si>
  <si>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</si>
  <si>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</si>
  <si>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</si>
  <si>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</si>
  <si>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</si>
  <si>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</si>
  <si>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</si>
  <si>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</si>
  <si>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</si>
  <si>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</si>
  <si>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</si>
  <si>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</si>
  <si>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</si>
  <si>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</si>
  <si>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</si>
  <si>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</si>
  <si>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</si>
  <si>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</si>
  <si>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</si>
  <si>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</si>
  <si>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</si>
  <si>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</si>
  <si>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</si>
  <si>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</si>
  <si>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</si>
  <si>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</si>
  <si>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</si>
  <si>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</si>
  <si>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</si>
  <si>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</si>
  <si>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</si>
  <si>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</si>
  <si>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</si>
  <si>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</si>
  <si>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</si>
  <si>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</si>
  <si>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</si>
  <si>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</si>
  <si>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</si>
  <si>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</si>
  <si>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</si>
  <si>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</si>
  <si>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</si>
  <si>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</si>
  <si>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</si>
  <si>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</si>
  <si>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</si>
  <si>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</si>
  <si>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</si>
  <si>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</si>
  <si>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</si>
  <si>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</si>
  <si>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</si>
  <si>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</si>
  <si>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</si>
  <si>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</si>
  <si>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</si>
  <si>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</si>
  <si>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</si>
  <si>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</si>
  <si>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</si>
  <si>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</si>
  <si>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</si>
  <si>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</si>
  <si>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</si>
  <si>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</si>
  <si>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</si>
  <si>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</si>
  <si>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</si>
  <si>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</si>
  <si>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</si>
  <si>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</si>
  <si>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</si>
  <si>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</si>
  <si>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</si>
  <si>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</si>
  <si>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</si>
  <si>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</si>
  <si>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</si>
  <si>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</si>
  <si>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</si>
  <si>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</si>
  <si>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</si>
  <si>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</si>
  <si>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</si>
  <si>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</si>
  <si>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</si>
  <si>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</si>
  <si>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</si>
  <si>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</si>
  <si>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</si>
  <si>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</si>
  <si>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</si>
  <si>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</si>
  <si>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</si>
  <si>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</si>
  <si>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</si>
  <si>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</si>
  <si>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</si>
  <si>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</si>
  <si>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</si>
  <si>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</si>
  <si>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</si>
  <si>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</si>
  <si>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</si>
  <si>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</si>
  <si>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</si>
  <si>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</si>
  <si>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</si>
  <si>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</si>
  <si>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</si>
  <si>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</si>
  <si>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</si>
  <si>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</si>
  <si>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</si>
  <si>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</si>
  <si>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</si>
  <si>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</si>
  <si>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</si>
  <si>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</si>
  <si>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</si>
  <si>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</si>
  <si>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</si>
  <si>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</si>
  <si>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</si>
  <si>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</si>
  <si>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</si>
  <si>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</si>
  <si>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</si>
  <si>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</si>
  <si>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</si>
  <si>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</si>
  <si>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</si>
  <si>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</si>
  <si>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</si>
  <si>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</si>
  <si>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</si>
  <si>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</si>
  <si>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</si>
  <si>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</si>
  <si>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</si>
  <si>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</si>
  <si>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</si>
  <si>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</si>
  <si>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</si>
  <si>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</si>
  <si>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</si>
  <si>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</si>
  <si>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</si>
  <si>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</si>
  <si>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</si>
  <si>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</si>
  <si>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</si>
  <si>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</si>
  <si>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</si>
  <si>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</si>
  <si>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</si>
  <si>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</si>
  <si>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</si>
  <si>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</si>
  <si>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</si>
  <si>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</si>
  <si>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</si>
  <si>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</si>
  <si>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</si>
  <si>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</si>
  <si>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</si>
  <si>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</si>
  <si>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</si>
  <si>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</si>
  <si>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</si>
  <si>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</si>
  <si>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</si>
  <si>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</si>
  <si>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</si>
  <si>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</si>
  <si>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</si>
  <si>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</si>
  <si>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</si>
  <si>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</si>
  <si>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</si>
  <si>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</si>
  <si>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</si>
  <si>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</si>
  <si>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</si>
  <si>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</si>
  <si>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</si>
  <si>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</si>
  <si>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</si>
  <si>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</si>
  <si>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</si>
  <si>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</si>
  <si>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</si>
  <si>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</si>
  <si>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</si>
  <si>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</si>
  <si>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</si>
  <si>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</si>
  <si>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</si>
  <si>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</si>
  <si>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</si>
  <si>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</si>
  <si>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</si>
  <si>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</si>
  <si>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</si>
  <si>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</si>
  <si>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</si>
  <si>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</si>
  <si>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</si>
  <si>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</si>
  <si>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</si>
  <si>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</si>
  <si>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</si>
  <si>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</si>
  <si>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</si>
  <si>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</si>
  <si>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</si>
  <si>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</si>
  <si>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</si>
  <si>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</si>
  <si>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</si>
  <si>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</si>
  <si>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</si>
  <si>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</si>
  <si>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</si>
  <si>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</si>
  <si>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</si>
  <si>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</si>
  <si>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</si>
  <si>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</si>
  <si>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</si>
  <si>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</si>
  <si>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</si>
  <si>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</si>
  <si>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</si>
  <si>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</si>
  <si>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</si>
  <si>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</si>
  <si>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</si>
  <si>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</si>
  <si>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</si>
  <si>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</si>
  <si>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</si>
  <si>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</si>
  <si>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</si>
  <si>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</si>
  <si>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</si>
  <si>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</si>
  <si>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</si>
  <si>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</si>
  <si>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</si>
  <si>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</si>
  <si>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</si>
  <si>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</si>
  <si>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</si>
  <si>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</si>
  <si>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</si>
  <si>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</si>
  <si>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</si>
  <si>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</si>
  <si>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</si>
  <si>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</si>
  <si>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</si>
  <si>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</si>
  <si>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</si>
  <si>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</si>
  <si>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</si>
  <si>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</si>
  <si>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</si>
  <si>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</si>
  <si>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</si>
  <si>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</si>
  <si>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</si>
  <si>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</si>
  <si>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</si>
  <si>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</si>
  <si>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</si>
  <si>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</si>
  <si>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</si>
  <si>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</si>
  <si>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</si>
  <si>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</si>
  <si>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</si>
  <si>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</si>
  <si>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</si>
  <si>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</si>
  <si>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</si>
  <si>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</si>
  <si>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</si>
  <si>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</si>
  <si>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</si>
  <si>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</si>
  <si>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</si>
  <si>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</si>
  <si>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</si>
  <si>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</si>
  <si>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</si>
  <si>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</si>
  <si>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</si>
  <si>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</si>
  <si>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</si>
  <si>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</si>
  <si>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</si>
  <si>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</si>
  <si>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</si>
  <si>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</si>
  <si>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</si>
  <si>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</si>
  <si>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</si>
  <si>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</si>
  <si>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</si>
  <si>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</si>
  <si>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</si>
  <si>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</si>
  <si>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</si>
  <si>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</si>
  <si>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</si>
  <si>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</si>
  <si>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</si>
  <si>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</si>
  <si>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</si>
  <si>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</si>
  <si>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</si>
  <si>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</si>
  <si>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</si>
  <si>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</si>
  <si>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</si>
  <si>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</si>
  <si>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</si>
  <si>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</si>
  <si>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</si>
  <si>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</si>
  <si>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</si>
  <si>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</si>
  <si>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</si>
  <si>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</si>
  <si>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</si>
  <si>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</si>
  <si>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</si>
  <si>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</si>
  <si>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</si>
  <si>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</si>
  <si>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</si>
  <si>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</si>
  <si>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</si>
  <si>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</si>
  <si>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</si>
  <si>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</si>
  <si>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</si>
  <si>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</si>
  <si>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</si>
  <si>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</si>
  <si>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</si>
  <si>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</si>
  <si>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</si>
  <si>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</si>
  <si>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</si>
  <si>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</si>
  <si>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</si>
  <si>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</si>
  <si>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</si>
  <si>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</si>
  <si>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</si>
  <si>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</si>
  <si>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</si>
  <si>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</si>
  <si>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</si>
  <si>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</si>
  <si>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</si>
  <si>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</si>
  <si>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</si>
  <si>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</si>
  <si>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</si>
  <si>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</si>
  <si>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</si>
  <si>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</si>
  <si>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</si>
  <si>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</si>
  <si>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</si>
  <si>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</si>
  <si>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</si>
  <si>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</si>
  <si>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</si>
  <si>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</si>
  <si>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</si>
  <si>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</si>
  <si>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</si>
  <si>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</si>
  <si>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</si>
  <si>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</si>
  <si>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</si>
  <si>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</si>
  <si>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</si>
  <si>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</si>
  <si>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</si>
  <si>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</si>
  <si>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</si>
  <si>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</si>
  <si>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</si>
  <si>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</si>
  <si>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</si>
  <si>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</si>
  <si>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</si>
  <si>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</si>
  <si>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</si>
  <si>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</si>
  <si>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</si>
  <si>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</si>
  <si>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</si>
  <si>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</si>
  <si>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</si>
  <si>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</si>
  <si>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</si>
  <si>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</si>
  <si>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</si>
  <si>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</si>
  <si>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</si>
  <si>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</si>
  <si>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</si>
  <si>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</si>
  <si>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</si>
  <si>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</si>
  <si>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</si>
  <si>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</si>
  <si>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</si>
  <si>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</si>
  <si>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</si>
  <si>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</si>
  <si>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</si>
  <si>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</si>
  <si>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</si>
  <si>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</si>
  <si>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</si>
  <si>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</si>
  <si>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</si>
  <si>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</si>
  <si>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</si>
  <si>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</si>
  <si>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</si>
  <si>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</si>
  <si>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</si>
  <si>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</si>
  <si>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</si>
  <si>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</si>
  <si>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</si>
  <si>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</si>
  <si>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</si>
  <si>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</si>
  <si>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</si>
  <si>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</si>
  <si>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</si>
  <si>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</si>
  <si>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</si>
  <si>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</si>
  <si>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</si>
  <si>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</si>
  <si>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</si>
  <si>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</si>
  <si>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</si>
  <si>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</si>
  <si>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</si>
  <si>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</si>
  <si>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</si>
  <si>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</si>
  <si>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</si>
  <si>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</si>
  <si>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</si>
  <si>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</si>
  <si>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</si>
  <si>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</si>
  <si>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</si>
  <si>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</si>
  <si>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</si>
  <si>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</si>
  <si>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</si>
  <si>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</si>
  <si>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</si>
  <si>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</si>
  <si>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</si>
  <si>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</si>
  <si>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</si>
  <si>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</si>
  <si>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</si>
  <si>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</si>
  <si>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</si>
  <si>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</si>
  <si>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</si>
  <si>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</si>
  <si>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</si>
  <si>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</si>
  <si>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</si>
  <si>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</si>
  <si>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</si>
  <si>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</si>
  <si>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</si>
  <si>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</si>
  <si>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</si>
  <si>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</si>
  <si>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</si>
  <si>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</si>
  <si>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</si>
  <si>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</si>
  <si>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</si>
  <si>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</si>
  <si>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</si>
  <si>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</si>
  <si>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</si>
  <si>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</si>
  <si>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</si>
  <si>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</si>
  <si>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</si>
  <si>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</si>
  <si>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</si>
  <si>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</si>
  <si>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</si>
  <si>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</si>
  <si>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</si>
  <si>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</si>
  <si>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</si>
  <si>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</si>
  <si>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</si>
  <si>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</si>
  <si>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</si>
  <si>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</si>
  <si>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</si>
  <si>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</si>
  <si>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</si>
  <si>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</si>
  <si>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</si>
  <si>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</si>
  <si>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</si>
  <si>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</si>
  <si>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</si>
  <si>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</si>
  <si>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</si>
  <si>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</si>
  <si>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</si>
  <si>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</si>
  <si>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</si>
  <si>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</si>
  <si>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</si>
  <si>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</si>
  <si>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</si>
  <si>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</si>
  <si>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</si>
  <si>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</si>
  <si>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</si>
  <si>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</si>
  <si>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</si>
  <si>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</si>
  <si>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</si>
  <si>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</si>
  <si>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</si>
  <si>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</si>
  <si>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</si>
  <si>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</si>
  <si>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</si>
  <si>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</si>
  <si>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</si>
  <si>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</si>
  <si>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</si>
  <si>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</si>
  <si>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</si>
  <si>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</si>
  <si>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</si>
  <si>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</si>
  <si>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</si>
  <si>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</si>
  <si>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</si>
  <si>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</si>
  <si>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</si>
  <si>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</si>
  <si>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</si>
  <si>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</si>
  <si>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</si>
  <si>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</si>
  <si>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</si>
  <si>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</si>
  <si>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</si>
  <si>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</si>
  <si>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</si>
  <si>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</si>
  <si>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</si>
  <si>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</si>
  <si>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</si>
  <si>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</si>
  <si>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</si>
  <si>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</si>
  <si>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</si>
  <si>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</si>
  <si>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</si>
  <si>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</si>
  <si>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</si>
  <si>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</si>
  <si>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</si>
  <si>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</si>
  <si>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</si>
  <si>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</si>
  <si>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</si>
  <si>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</si>
  <si>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</si>
  <si>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</si>
  <si>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</si>
  <si>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</si>
  <si>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</si>
  <si>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</si>
  <si>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</si>
  <si>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</si>
  <si>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</si>
  <si>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</si>
  <si>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</si>
  <si>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</si>
  <si>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</si>
  <si>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</si>
  <si>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</si>
  <si>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</si>
  <si>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</si>
  <si>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</si>
  <si>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</si>
  <si>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</si>
  <si>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</si>
  <si>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</si>
  <si>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</si>
  <si>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</si>
  <si>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</si>
  <si>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</si>
  <si>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</si>
  <si>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</si>
  <si>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</si>
  <si>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</si>
  <si>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</si>
  <si>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</si>
  <si>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</si>
  <si>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</si>
  <si>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</si>
  <si>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</si>
  <si>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</si>
  <si>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</si>
  <si>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</si>
  <si>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</si>
  <si>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</si>
  <si>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</si>
  <si>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</si>
  <si>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</si>
  <si>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</si>
  <si>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</si>
  <si>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</si>
  <si>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</si>
  <si>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</si>
  <si>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</si>
  <si>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</si>
  <si>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</si>
  <si>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</si>
  <si>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</si>
  <si>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</si>
  <si>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</si>
  <si>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</si>
  <si>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</si>
  <si>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</si>
  <si>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</si>
  <si>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</si>
  <si>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</si>
  <si>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</si>
  <si>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</si>
  <si>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</si>
  <si>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</si>
  <si>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</si>
  <si>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</si>
  <si>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</si>
  <si>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</si>
  <si>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</si>
  <si>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</si>
  <si>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</si>
  <si>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</si>
  <si>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</si>
  <si>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</si>
  <si>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</si>
  <si>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</si>
  <si>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</si>
  <si>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</si>
  <si>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</si>
  <si>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</si>
  <si>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</si>
  <si>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</si>
  <si>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</si>
  <si>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</si>
  <si>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</si>
  <si>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</si>
  <si>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</si>
  <si>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</si>
  <si>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</si>
  <si>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</si>
  <si>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</si>
  <si>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</si>
  <si>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</si>
  <si>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</si>
  <si>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</si>
  <si>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</si>
  <si>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</si>
  <si>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</si>
  <si>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</si>
  <si>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</si>
  <si>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</si>
  <si>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</si>
  <si>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</si>
  <si>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</si>
  <si>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</si>
  <si>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</si>
  <si>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</si>
  <si>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</si>
  <si>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</si>
  <si>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</si>
  <si>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</si>
  <si>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</si>
  <si>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</si>
  <si>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</si>
  <si>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</si>
  <si>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</si>
  <si>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</si>
  <si>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</si>
  <si>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</si>
  <si>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</si>
  <si>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</si>
  <si>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</si>
  <si>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</si>
  <si>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</si>
  <si>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</si>
  <si>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</si>
  <si>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</si>
  <si>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</si>
  <si>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</si>
  <si>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</si>
  <si>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</si>
  <si>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</si>
  <si>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</si>
  <si>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</si>
  <si>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</si>
  <si>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</si>
  <si>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</si>
  <si>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</si>
  <si>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</si>
  <si>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</si>
  <si>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</si>
  <si>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</si>
  <si>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</si>
  <si>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</si>
  <si>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</si>
  <si>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</si>
  <si>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</si>
  <si>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</si>
  <si>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</si>
  <si>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</si>
  <si>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</si>
  <si>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</si>
  <si>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</si>
  <si>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</si>
  <si>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</si>
  <si>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</si>
  <si>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</si>
  <si>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</si>
  <si>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</si>
  <si>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</si>
  <si>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</si>
  <si>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</si>
  <si>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</si>
  <si>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</si>
  <si>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</si>
  <si>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</si>
  <si>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</si>
  <si>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</si>
  <si>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</si>
  <si>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</si>
  <si>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</si>
  <si>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</si>
  <si>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</si>
  <si>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</si>
  <si>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</si>
  <si>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</si>
  <si>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</si>
  <si>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</si>
  <si>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</si>
  <si>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</si>
  <si>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</si>
  <si>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</si>
  <si>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</si>
  <si>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</si>
  <si>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</si>
  <si>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</si>
  <si>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</si>
  <si>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</si>
  <si>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</si>
  <si>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</si>
  <si>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</si>
  <si>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</si>
  <si>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</si>
  <si>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</si>
  <si>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</si>
  <si>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</si>
  <si>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</si>
  <si>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</si>
  <si>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</si>
  <si>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</si>
  <si>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</si>
  <si>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</si>
  <si>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</si>
  <si>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</si>
  <si>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</si>
  <si>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</si>
  <si>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</si>
  <si>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</si>
  <si>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</si>
  <si>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</si>
  <si>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</si>
  <si>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</si>
  <si>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</si>
  <si>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</si>
  <si>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</si>
  <si>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</si>
  <si>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</si>
  <si>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</si>
  <si>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</si>
  <si>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</si>
  <si>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</si>
  <si>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</si>
  <si>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</si>
  <si>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</si>
  <si>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</si>
  <si>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</si>
  <si>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</si>
  <si>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</si>
  <si>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</si>
  <si>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</si>
  <si>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</si>
  <si>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</si>
  <si>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</si>
  <si>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</si>
  <si>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</si>
  <si>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</si>
  <si>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</si>
  <si>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</si>
  <si>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</si>
  <si>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</si>
  <si>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</si>
  <si>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</si>
  <si>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</si>
  <si>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</si>
  <si>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</si>
  <si>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</si>
  <si>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</si>
  <si>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</si>
  <si>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</si>
  <si>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</si>
  <si>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</si>
  <si>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</si>
  <si>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</si>
  <si>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</si>
  <si>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</si>
  <si>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</si>
  <si>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</si>
  <si>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</si>
  <si>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</si>
  <si>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</si>
  <si>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</si>
  <si>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</si>
  <si>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</si>
  <si>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</si>
  <si>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</si>
  <si>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</si>
  <si>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</si>
  <si>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</si>
  <si>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</si>
  <si>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</si>
  <si>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</si>
  <si>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</si>
  <si>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</si>
  <si>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</si>
  <si>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</si>
  <si>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</si>
  <si>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</si>
  <si>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</si>
  <si>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</si>
  <si>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</si>
  <si>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</si>
  <si>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</si>
  <si>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</si>
  <si>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</si>
  <si>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</si>
  <si>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</si>
  <si>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</si>
  <si>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</si>
  <si>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</si>
  <si>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</si>
  <si>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</si>
  <si>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</si>
  <si>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</si>
  <si>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</si>
  <si>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</si>
  <si>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</si>
  <si>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</si>
  <si>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</si>
  <si>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</si>
  <si>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</si>
  <si>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</si>
  <si>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</si>
  <si>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</si>
  <si>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</si>
  <si>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</si>
  <si>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</si>
  <si>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</si>
  <si>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</si>
  <si>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</si>
  <si>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</si>
  <si>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</si>
  <si>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</si>
  <si>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</si>
  <si>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</si>
  <si>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</si>
  <si>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</si>
  <si>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</si>
  <si>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</si>
  <si>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</si>
  <si>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</si>
  <si>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</si>
  <si>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</si>
  <si>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</si>
  <si>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</si>
  <si>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</si>
  <si>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</si>
  <si>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</si>
  <si>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</si>
  <si>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</si>
  <si>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</si>
  <si>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</si>
  <si>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</si>
  <si>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</si>
  <si>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</si>
  <si>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</si>
  <si>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</si>
  <si>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</si>
  <si>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</si>
  <si>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</si>
  <si>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</si>
  <si>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</si>
  <si>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</si>
  <si>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</si>
  <si>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</si>
  <si>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</si>
  <si>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</si>
  <si>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</si>
  <si>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</si>
  <si>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</si>
  <si>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</si>
  <si>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</si>
  <si>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</si>
  <si>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</si>
  <si>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</si>
  <si>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</si>
  <si>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</si>
  <si>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</si>
  <si>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</si>
  <si>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</si>
  <si>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</si>
  <si>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</si>
  <si>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</si>
  <si>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</si>
  <si>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</si>
  <si>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</si>
  <si>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</si>
  <si>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</si>
  <si>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</si>
  <si>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</si>
  <si>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</si>
  <si>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</si>
  <si>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</si>
  <si>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</si>
  <si>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</si>
  <si>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</si>
  <si>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</si>
  <si>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</si>
  <si>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</si>
  <si>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</si>
  <si>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</si>
  <si>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</si>
  <si>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</si>
  <si>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</si>
  <si>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</si>
  <si>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</si>
  <si>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</si>
  <si>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</si>
  <si>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</si>
  <si>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</si>
  <si>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</si>
  <si>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</si>
  <si>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</si>
  <si>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</si>
  <si>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</si>
  <si>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</si>
  <si>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</si>
  <si>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</si>
  <si>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</si>
  <si>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</si>
  <si>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</si>
  <si>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</si>
  <si>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</si>
  <si>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</si>
  <si>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</si>
  <si>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</si>
  <si>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</si>
  <si>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</si>
  <si>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</si>
  <si>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</si>
  <si>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</si>
  <si>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</si>
  <si>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</si>
  <si>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</si>
  <si>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</si>
  <si>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</si>
  <si>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</si>
  <si>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</si>
  <si>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</si>
  <si>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</si>
  <si>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</si>
  <si>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</si>
  <si>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</si>
  <si>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</si>
  <si>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</si>
  <si>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</si>
  <si>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</si>
  <si>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</si>
  <si>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</si>
  <si>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</si>
  <si>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</si>
  <si>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</si>
  <si>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</si>
  <si>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</si>
  <si>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</si>
  <si>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</si>
  <si>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</si>
  <si>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</si>
  <si>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</si>
  <si>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</si>
  <si>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</si>
  <si>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</si>
  <si>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</si>
  <si>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</si>
  <si>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</si>
  <si>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</si>
  <si>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</si>
  <si>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</si>
  <si>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</si>
  <si>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</si>
  <si>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</si>
  <si>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</si>
  <si>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</si>
  <si>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</si>
  <si>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</si>
  <si>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</si>
  <si>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</si>
  <si>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</si>
  <si>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</si>
  <si>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</si>
  <si>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</si>
  <si>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</si>
  <si>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</si>
  <si>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</si>
  <si>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</si>
  <si>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</si>
  <si>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</si>
  <si>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</si>
  <si>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</si>
  <si>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</si>
  <si>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</si>
  <si>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</si>
  <si>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</si>
  <si>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</si>
  <si>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</si>
  <si>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</si>
  <si>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</si>
  <si>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</si>
  <si>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</si>
  <si>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</si>
  <si>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</si>
  <si>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</si>
  <si>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</si>
  <si>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</si>
  <si>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</si>
  <si>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</si>
  <si>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</si>
  <si>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</si>
  <si>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</si>
  <si>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</si>
  <si>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</si>
  <si>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</si>
  <si>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</si>
  <si>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</si>
  <si>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</si>
  <si>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</si>
  <si>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</si>
  <si>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</si>
  <si>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</si>
  <si>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</si>
  <si>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</si>
  <si>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</si>
  <si>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</si>
  <si>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</si>
  <si>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</si>
  <si>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</si>
  <si>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</si>
  <si>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</si>
  <si>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</si>
  <si>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</si>
  <si>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</si>
  <si>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</si>
  <si>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</si>
  <si>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</si>
  <si>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</si>
  <si>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</si>
  <si>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</si>
  <si>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</si>
  <si>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</si>
  <si>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</si>
  <si>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</si>
  <si>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</si>
  <si>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</si>
  <si>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</si>
  <si>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</si>
  <si>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</si>
  <si>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</si>
  <si>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</si>
  <si>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</si>
  <si>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</si>
  <si>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</si>
  <si>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</si>
  <si>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</si>
  <si>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</si>
  <si>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</si>
  <si>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</si>
  <si>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</si>
  <si>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</si>
  <si>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</si>
  <si>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</si>
  <si>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</si>
  <si>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</si>
  <si>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</si>
  <si>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</si>
  <si>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</si>
  <si>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</si>
  <si>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</si>
  <si>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</si>
  <si>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</si>
  <si>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</si>
  <si>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</si>
  <si>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</si>
  <si>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</si>
  <si>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</si>
  <si>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</si>
  <si>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</si>
  <si>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</si>
  <si>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</si>
  <si>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</si>
  <si>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</si>
  <si>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</si>
  <si>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</si>
  <si>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</si>
  <si>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</si>
  <si>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</si>
  <si>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</si>
  <si>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</si>
  <si>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</si>
  <si>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</si>
  <si>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</si>
  <si>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</si>
  <si>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</si>
  <si>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</si>
  <si>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</si>
  <si>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</si>
  <si>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</si>
  <si>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</si>
  <si>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</si>
  <si>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</si>
  <si>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</si>
  <si>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</si>
  <si>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</si>
  <si>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</si>
  <si>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</si>
  <si>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</si>
  <si>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</si>
  <si>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</si>
  <si>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</si>
  <si>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</si>
  <si>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</si>
  <si>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</si>
  <si>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</si>
  <si>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</si>
  <si>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</si>
  <si>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</si>
  <si>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</si>
  <si>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</si>
  <si>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</si>
  <si>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</si>
  <si>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</si>
  <si>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</si>
  <si>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</si>
  <si>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</si>
  <si>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</si>
  <si>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</si>
  <si>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</si>
  <si>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</si>
  <si>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</si>
  <si>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</si>
  <si>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</si>
  <si>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</si>
  <si>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</si>
  <si>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</si>
  <si>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</si>
  <si>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</si>
  <si>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</si>
  <si>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</si>
  <si>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</si>
  <si>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</si>
  <si>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</si>
  <si>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</si>
  <si>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</si>
  <si>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</si>
  <si>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</si>
  <si>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</si>
  <si>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</si>
  <si>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</si>
  <si>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</si>
  <si>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</si>
  <si>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</si>
  <si>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</si>
  <si>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</si>
  <si>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</si>
  <si>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</si>
  <si>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</si>
  <si>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</si>
  <si>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</si>
  <si>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</si>
  <si>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</si>
  <si>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</si>
  <si>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</si>
  <si>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</si>
  <si>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</si>
  <si>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</si>
  <si>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</si>
  <si>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</si>
  <si>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</si>
  <si>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</si>
  <si>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</si>
  <si>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</si>
  <si>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</si>
  <si>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</si>
  <si>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</si>
  <si>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</si>
  <si>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</si>
  <si>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</si>
  <si>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</si>
  <si>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</si>
  <si>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</si>
  <si>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</si>
  <si>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</si>
  <si>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</si>
  <si>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</si>
  <si>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</si>
  <si>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</si>
  <si>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</si>
  <si>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</si>
  <si>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</si>
  <si>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</si>
  <si>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</si>
  <si>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</si>
  <si>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</si>
  <si>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</si>
  <si>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</si>
  <si>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</si>
  <si>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</si>
  <si>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</si>
  <si>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</si>
  <si>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</si>
  <si>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</si>
  <si>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</si>
  <si>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</si>
  <si>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</si>
  <si>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</si>
  <si>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</si>
  <si>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</si>
  <si>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</si>
  <si>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</si>
  <si>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</si>
  <si>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</si>
  <si>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</si>
  <si>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</si>
  <si>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</si>
  <si>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</si>
  <si>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</si>
  <si>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</si>
  <si>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</si>
  <si>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</si>
  <si>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</si>
  <si>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</si>
  <si>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</si>
  <si>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</si>
  <si>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</si>
  <si>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</si>
  <si>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</si>
  <si>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</si>
  <si>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</si>
  <si>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</si>
  <si>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</si>
  <si>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</si>
  <si>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</si>
  <si>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</si>
  <si>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</si>
  <si>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</si>
  <si>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</si>
  <si>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</si>
  <si>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</si>
  <si>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</si>
  <si>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</si>
  <si>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</si>
  <si>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</si>
  <si>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</si>
  <si>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</si>
  <si>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</si>
  <si>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</si>
  <si>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</si>
  <si>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</si>
  <si>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</si>
  <si>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</si>
  <si>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</si>
  <si>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</si>
  <si>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</si>
  <si>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</si>
  <si>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</si>
  <si>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</si>
  <si>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</si>
  <si>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</si>
  <si>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</si>
  <si>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</si>
  <si>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</si>
  <si>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</si>
  <si>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</si>
  <si>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</si>
  <si>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</si>
  <si>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</si>
  <si>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</si>
  <si>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</si>
  <si>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</si>
  <si>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</si>
  <si>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</si>
  <si>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</si>
  <si>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</si>
  <si>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</si>
  <si>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</si>
  <si>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</si>
  <si>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</si>
  <si>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</si>
  <si>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</si>
  <si>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</si>
  <si>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</si>
  <si>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</si>
  <si>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</si>
  <si>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</si>
  <si>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</si>
  <si>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</si>
  <si>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</si>
  <si>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</si>
  <si>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</si>
  <si>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</si>
  <si>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</si>
  <si>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</si>
  <si>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</si>
  <si>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</si>
  <si>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</si>
  <si>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</si>
  <si>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</si>
  <si>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</si>
  <si>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</si>
  <si>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</si>
  <si>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</si>
  <si>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</si>
  <si>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</si>
  <si>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</si>
  <si>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</si>
  <si>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</si>
  <si>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</si>
  <si>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</si>
  <si>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</si>
  <si>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</si>
  <si>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</si>
  <si>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</si>
  <si>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</si>
  <si>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</si>
  <si>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</si>
  <si>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</si>
  <si>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</si>
  <si>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</si>
  <si>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</si>
  <si>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</si>
  <si>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</si>
  <si>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</si>
  <si>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</si>
  <si>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</si>
  <si>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</si>
  <si>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</si>
  <si>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</si>
  <si>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</si>
  <si>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</si>
  <si>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</si>
  <si>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</si>
  <si>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</si>
  <si>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</si>
  <si>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</si>
  <si>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</si>
  <si>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</si>
  <si>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</si>
  <si>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</si>
  <si>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</si>
  <si>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</si>
  <si>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</si>
  <si>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</si>
  <si>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</si>
  <si>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</si>
  <si>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</si>
  <si>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</si>
  <si>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</si>
  <si>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</si>
  <si>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</si>
  <si>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</si>
  <si>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</si>
  <si>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</si>
  <si>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</si>
  <si>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</si>
  <si>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</si>
  <si>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</si>
  <si>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</si>
  <si>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</si>
  <si>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</si>
  <si>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</si>
  <si>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</si>
  <si>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</si>
  <si>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</si>
  <si>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</si>
  <si>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</si>
  <si>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</si>
  <si>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</si>
  <si>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</si>
  <si>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</si>
  <si>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</si>
  <si>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</si>
  <si>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</si>
  <si>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</si>
  <si>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</si>
  <si>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</si>
  <si>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</si>
  <si>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</si>
  <si>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</si>
  <si>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</si>
  <si>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</si>
  <si>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</si>
  <si>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</si>
  <si>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</si>
  <si>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</si>
  <si>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</si>
  <si>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</si>
  <si>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</si>
  <si>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</si>
  <si>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</si>
  <si>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</si>
  <si>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</si>
  <si>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</si>
  <si>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</si>
  <si>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</si>
  <si>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</si>
  <si>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</si>
  <si>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</si>
  <si>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</si>
  <si>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</si>
  <si>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</si>
  <si>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</si>
  <si>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</si>
  <si>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</si>
  <si>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</si>
  <si>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</si>
  <si>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</si>
  <si>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</si>
  <si>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</si>
  <si>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</si>
  <si>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</si>
  <si>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</si>
  <si>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</si>
  <si>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</si>
  <si>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</si>
  <si>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</si>
  <si>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</si>
  <si>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</si>
  <si>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</si>
  <si>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</si>
  <si>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</si>
  <si>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</si>
  <si>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</si>
  <si>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</si>
  <si>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</si>
  <si>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</si>
  <si>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</si>
  <si>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</si>
  <si>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</si>
  <si>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</si>
  <si>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</si>
  <si>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</si>
  <si>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</si>
  <si>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</si>
  <si>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</si>
  <si>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</si>
  <si>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</si>
  <si>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</si>
  <si>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</si>
  <si>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</si>
  <si>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</si>
  <si>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</si>
  <si>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</si>
  <si>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</si>
  <si>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</si>
  <si>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</si>
  <si>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</si>
  <si>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</si>
  <si>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</si>
  <si>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</si>
  <si>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</si>
  <si>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</si>
  <si>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</si>
  <si>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</si>
  <si>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</si>
  <si>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</si>
  <si>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</si>
  <si>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</si>
  <si>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</si>
  <si>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</si>
  <si>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</si>
  <si>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</si>
  <si>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</si>
  <si>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</si>
  <si>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</si>
  <si>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</si>
  <si>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</si>
  <si>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</si>
  <si>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</si>
  <si>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</si>
  <si>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</si>
  <si>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</si>
  <si>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</si>
  <si>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</si>
  <si>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</si>
  <si>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</si>
  <si>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</si>
  <si>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</si>
  <si>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</si>
  <si>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</si>
  <si>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</si>
  <si>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</si>
  <si>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</si>
  <si>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</si>
  <si>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</si>
  <si>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</si>
  <si>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</si>
  <si>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</si>
  <si>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</si>
  <si>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</si>
  <si>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</si>
  <si>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</si>
  <si>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</si>
  <si>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</si>
  <si>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</si>
  <si>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</si>
  <si>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</si>
  <si>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</si>
  <si>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</si>
  <si>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</si>
  <si>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</si>
  <si>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</si>
  <si>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</si>
  <si>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</si>
  <si>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</si>
  <si>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</si>
  <si>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</si>
  <si>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</si>
  <si>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</si>
  <si>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</si>
  <si>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</si>
  <si>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</si>
  <si>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</si>
  <si>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</si>
  <si>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</si>
  <si>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</si>
  <si>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</si>
  <si>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</si>
  <si>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</si>
  <si>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</si>
  <si>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</si>
  <si>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</si>
  <si>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</si>
  <si>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</si>
  <si>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</si>
  <si>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</si>
  <si>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</si>
  <si>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</si>
  <si>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</si>
  <si>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</si>
  <si>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</si>
  <si>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</si>
  <si>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</si>
  <si>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</si>
  <si>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</si>
  <si>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</si>
  <si>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</si>
  <si>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</si>
  <si>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</si>
  <si>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</si>
  <si>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</si>
  <si>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</si>
  <si>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</si>
  <si>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</si>
  <si>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</si>
  <si>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</si>
  <si>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</si>
  <si>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</si>
  <si>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</si>
  <si>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</si>
  <si>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</si>
  <si>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</si>
  <si>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</si>
  <si>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</si>
  <si>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</si>
  <si>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</si>
  <si>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</si>
  <si>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</si>
  <si>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</si>
  <si>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</si>
  <si>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</si>
  <si>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</si>
  <si>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</si>
  <si>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</si>
  <si>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</si>
  <si>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</si>
  <si>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</si>
  <si>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</si>
  <si>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</si>
  <si>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</si>
  <si>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</si>
  <si>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</si>
  <si>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</si>
  <si>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</si>
  <si>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</si>
  <si>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</si>
  <si>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</si>
  <si>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</si>
  <si>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</si>
  <si>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</si>
  <si>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</si>
  <si>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</si>
  <si>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</si>
  <si>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</si>
  <si>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</si>
  <si>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</si>
  <si>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</si>
  <si>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</si>
  <si>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</si>
  <si>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</si>
  <si>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</si>
  <si>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</si>
  <si>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</si>
  <si>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</si>
  <si>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</si>
  <si>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</si>
  <si>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</si>
  <si>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</si>
  <si>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</si>
  <si>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</si>
  <si>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</si>
  <si>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</si>
  <si>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</si>
  <si>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</si>
  <si>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</si>
  <si>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</si>
  <si>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</si>
  <si>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</si>
  <si>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</si>
  <si>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</si>
  <si>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</si>
  <si>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</si>
  <si>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</si>
  <si>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</si>
  <si>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</si>
  <si>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</si>
  <si>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</si>
  <si>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</si>
  <si>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</si>
  <si>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</si>
  <si>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</si>
  <si>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</si>
  <si>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</si>
  <si>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</si>
  <si>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</si>
  <si>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</si>
  <si>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</si>
  <si>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</si>
  <si>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</si>
  <si>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</si>
  <si>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</si>
  <si>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</si>
  <si>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</si>
  <si>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</si>
  <si>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</si>
  <si>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</si>
  <si>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</si>
  <si>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</si>
  <si>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</si>
  <si>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</si>
  <si>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</si>
  <si>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</si>
  <si>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</si>
  <si>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</si>
  <si>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</si>
  <si>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</si>
  <si>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</si>
  <si>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</si>
  <si>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</si>
  <si>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</si>
  <si>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</si>
  <si>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</si>
  <si>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</si>
  <si>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</si>
  <si>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</si>
  <si>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</si>
  <si>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</si>
  <si>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</si>
  <si>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</si>
  <si>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</si>
  <si>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</si>
  <si>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</si>
  <si>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</si>
  <si>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</si>
  <si>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</si>
  <si>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</si>
  <si>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</si>
  <si>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</si>
  <si>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</si>
  <si>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</si>
  <si>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</si>
  <si>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</si>
  <si>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</si>
  <si>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</si>
  <si>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</si>
  <si>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</si>
  <si>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</si>
  <si>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</si>
  <si>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</si>
  <si>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</si>
  <si>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</si>
  <si>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</si>
  <si>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</si>
  <si>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</si>
  <si>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</si>
  <si>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</si>
  <si>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</si>
  <si>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</si>
  <si>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</si>
  <si>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</si>
  <si>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</si>
  <si>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</si>
  <si>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</si>
  <si>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</si>
  <si>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</si>
  <si>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</si>
  <si>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</si>
  <si>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</si>
  <si>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</si>
  <si>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</si>
  <si>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</si>
  <si>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</si>
  <si>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</si>
  <si>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</si>
  <si>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</si>
  <si>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</si>
  <si>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</si>
  <si>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</si>
  <si>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</si>
  <si>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</si>
  <si>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</si>
  <si>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</si>
  <si>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</si>
  <si>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</si>
  <si>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</si>
  <si>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</si>
  <si>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</si>
  <si>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</si>
  <si>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</si>
  <si>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</si>
  <si>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</si>
  <si>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</si>
  <si>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</si>
  <si>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</si>
  <si>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</si>
  <si>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</si>
  <si>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</si>
  <si>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</si>
  <si>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</si>
  <si>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</si>
  <si>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</si>
  <si>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</si>
  <si>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</si>
  <si>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</si>
  <si>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</si>
  <si>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</si>
  <si>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</si>
  <si>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</si>
  <si>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</si>
  <si>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</si>
  <si>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</si>
  <si>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</si>
  <si>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</si>
  <si>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</si>
  <si>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</si>
  <si>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</si>
  <si>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</si>
  <si>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</si>
  <si>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</si>
  <si>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</si>
  <si>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</si>
  <si>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</si>
  <si>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</si>
  <si>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</si>
  <si>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</si>
  <si>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</si>
  <si>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</si>
  <si>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</si>
  <si>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</si>
  <si>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</si>
  <si>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</si>
  <si>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</si>
  <si>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</si>
  <si>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</si>
  <si>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</si>
  <si>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</si>
  <si>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</si>
  <si>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</si>
  <si>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</si>
  <si>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</si>
  <si>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</si>
  <si>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</si>
  <si>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</si>
  <si>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</si>
  <si>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</si>
  <si>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</si>
  <si>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</si>
  <si>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</si>
  <si>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</si>
  <si>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</si>
  <si>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</si>
  <si>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</si>
  <si>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</si>
  <si>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</si>
  <si>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</si>
  <si>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</si>
  <si>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</si>
  <si>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</si>
  <si>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</si>
  <si>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</si>
  <si>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</si>
  <si>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</si>
  <si>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</si>
  <si>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</si>
  <si>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</si>
  <si>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</si>
  <si>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</si>
  <si>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</si>
  <si>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</si>
  <si>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</si>
  <si>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</si>
  <si>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</si>
  <si>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</si>
  <si>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</si>
  <si>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</si>
  <si>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</si>
  <si>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</si>
  <si>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</si>
  <si>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</si>
  <si>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</si>
  <si>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</si>
  <si>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</si>
  <si>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</si>
  <si>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</si>
  <si>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</si>
  <si>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</si>
  <si>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</si>
  <si>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</si>
  <si>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</si>
  <si>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</si>
  <si>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</si>
  <si>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</si>
  <si>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</si>
  <si>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</si>
  <si>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</si>
  <si>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</si>
  <si>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</si>
  <si>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</si>
  <si>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</si>
  <si>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</si>
  <si>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</si>
  <si>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</si>
  <si>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</si>
  <si>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</si>
  <si>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</si>
  <si>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</si>
  <si>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</si>
  <si>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</si>
  <si>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</si>
  <si>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</si>
  <si>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</si>
  <si>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</si>
  <si>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</si>
  <si>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</si>
  <si>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</si>
  <si>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</si>
  <si>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</si>
  <si>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</si>
  <si>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</si>
  <si>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</si>
  <si>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</si>
  <si>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</si>
  <si>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</si>
  <si>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</si>
  <si>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</si>
  <si>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</si>
  <si>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</si>
  <si>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</si>
  <si>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</si>
  <si>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</si>
  <si>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</si>
  <si>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</si>
  <si>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</si>
  <si>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</si>
  <si>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</si>
  <si>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</si>
  <si>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</si>
  <si>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</si>
  <si>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</si>
  <si>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</si>
  <si>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</si>
  <si>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</si>
  <si>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</si>
  <si>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</si>
  <si>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</si>
  <si>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</si>
  <si>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</si>
  <si>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</si>
  <si>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</si>
  <si>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</si>
  <si>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</si>
  <si>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</si>
  <si>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</si>
  <si>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</si>
  <si>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</si>
  <si>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</si>
  <si>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</si>
  <si>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</si>
  <si>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</si>
  <si>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</si>
  <si>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</si>
  <si>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</si>
  <si>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</si>
  <si>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</si>
  <si>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</si>
  <si>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</si>
  <si>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</si>
  <si>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</si>
  <si>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</si>
  <si>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</si>
  <si>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</si>
  <si>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</si>
  <si>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</si>
  <si>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</si>
  <si>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</si>
  <si>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</si>
  <si>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</si>
  <si>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</si>
  <si>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</si>
  <si>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</si>
  <si>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</si>
  <si>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</si>
  <si>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</si>
  <si>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</si>
  <si>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</si>
  <si>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</si>
  <si>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</si>
  <si>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</si>
  <si>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</si>
  <si>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</si>
  <si>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</si>
  <si>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</si>
  <si>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</si>
  <si>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</si>
  <si>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</si>
  <si>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</si>
  <si>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</si>
  <si>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</si>
  <si>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</si>
  <si>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</si>
  <si>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</si>
  <si>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</si>
  <si>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</si>
  <si>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</si>
  <si>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</si>
  <si>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</si>
  <si>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</si>
  <si>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</si>
  <si>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</si>
  <si>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</si>
  <si>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</si>
  <si>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</si>
  <si>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</si>
  <si>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</si>
  <si>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</si>
  <si>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</si>
  <si>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</si>
  <si>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</si>
  <si>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</si>
  <si>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</si>
  <si>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</si>
  <si>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</si>
  <si>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</si>
  <si>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</si>
  <si>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</si>
  <si>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</si>
  <si>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</si>
  <si>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</si>
  <si>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</si>
  <si>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</si>
  <si>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</si>
  <si>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</si>
  <si>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</si>
  <si>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</si>
  <si>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</si>
  <si>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</si>
  <si>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</si>
  <si>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</si>
  <si>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</si>
  <si>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</si>
  <si>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</si>
  <si>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</si>
  <si>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</si>
  <si>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</si>
  <si>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</si>
  <si>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</si>
  <si>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</si>
  <si>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</si>
  <si>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</si>
  <si>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</si>
  <si>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</si>
  <si>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</si>
  <si>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</si>
  <si>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</si>
  <si>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</si>
  <si>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</si>
  <si>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</si>
  <si>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</si>
  <si>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</si>
  <si>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</si>
  <si>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</si>
  <si>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</si>
  <si>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</si>
  <si>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</si>
  <si>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</si>
  <si>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</si>
  <si>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</si>
  <si>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</si>
  <si>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</si>
  <si>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</si>
  <si>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</si>
  <si>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</si>
  <si>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</si>
  <si>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</si>
  <si>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</si>
  <si>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</si>
  <si>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</si>
  <si>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</si>
  <si>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</si>
  <si>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</si>
  <si>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</si>
  <si>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</si>
  <si>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</si>
  <si>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</si>
  <si>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</si>
  <si>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</si>
  <si>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</si>
  <si>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</si>
  <si>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</si>
  <si>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</si>
  <si>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</si>
  <si>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</si>
  <si>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</si>
  <si>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</si>
  <si>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</si>
  <si>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</si>
  <si>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</si>
  <si>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</si>
  <si>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</si>
  <si>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</si>
  <si>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</si>
  <si>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</si>
  <si>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</si>
  <si>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</si>
  <si>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</si>
  <si>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</si>
  <si>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</si>
  <si>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</si>
  <si>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</si>
  <si>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</si>
  <si>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</si>
  <si>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</si>
  <si>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</si>
  <si>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</si>
  <si>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</si>
  <si>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</si>
  <si>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</si>
  <si>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</si>
  <si>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</si>
  <si>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</si>
  <si>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</si>
  <si>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</si>
  <si>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</si>
  <si>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</si>
  <si>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</si>
  <si>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</si>
  <si>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</si>
  <si>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</si>
  <si>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</si>
  <si>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</si>
  <si>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</si>
  <si>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</si>
  <si>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</si>
  <si>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</si>
  <si>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</si>
  <si>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</si>
  <si>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</si>
  <si>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</si>
  <si>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</si>
  <si>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</si>
  <si>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</si>
  <si>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</si>
  <si>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</si>
  <si>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</si>
  <si>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</si>
  <si>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</si>
  <si>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</si>
  <si>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</si>
  <si>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</si>
  <si>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</si>
  <si>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</si>
  <si>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</si>
  <si>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</si>
  <si>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</si>
  <si>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</si>
  <si>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</si>
  <si>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</si>
  <si>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</si>
  <si>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</si>
  <si>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</si>
  <si>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</si>
  <si>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</si>
  <si>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</si>
  <si>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</si>
  <si>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</si>
  <si>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</si>
  <si>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</si>
  <si>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</si>
  <si>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</si>
  <si>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</si>
  <si>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</si>
  <si>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</si>
  <si>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</si>
  <si>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</si>
  <si>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</si>
  <si>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</si>
  <si>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</si>
  <si>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</si>
  <si>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</si>
  <si>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</si>
  <si>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</si>
  <si>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</si>
  <si>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</si>
  <si>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</si>
  <si>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</si>
  <si>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</si>
  <si>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</si>
  <si>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</si>
  <si>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</si>
  <si>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</si>
  <si>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</si>
  <si>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</si>
  <si>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</si>
  <si>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</si>
  <si>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</si>
  <si>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</si>
  <si>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</si>
  <si>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</si>
  <si>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</si>
  <si>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</si>
  <si>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</si>
  <si>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</si>
  <si>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</si>
  <si>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</si>
  <si>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</si>
  <si>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</si>
  <si>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</si>
  <si>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</si>
  <si>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</si>
  <si>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</si>
  <si>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</si>
  <si>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</si>
  <si>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</si>
  <si>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</si>
  <si>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</si>
  <si>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</si>
  <si>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</si>
  <si>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</si>
  <si>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</si>
  <si>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</si>
  <si>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</si>
  <si>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</si>
  <si>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</si>
  <si>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</si>
  <si>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</si>
  <si>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</si>
  <si>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</si>
  <si>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</si>
  <si>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</si>
  <si>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</si>
  <si>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</si>
  <si>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</si>
  <si>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</si>
  <si>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</si>
  <si>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</si>
  <si>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</si>
  <si>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</si>
  <si>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</si>
  <si>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</si>
  <si>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</si>
  <si>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</si>
  <si>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</si>
  <si>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</si>
  <si>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</si>
  <si>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</si>
  <si>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</si>
  <si>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</si>
  <si>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</si>
  <si>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</si>
  <si>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</si>
  <si>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</si>
  <si>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</si>
  <si>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</si>
  <si>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</si>
  <si>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</si>
  <si>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</si>
  <si>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</si>
  <si>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</si>
  <si>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</si>
  <si>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</si>
  <si>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</si>
  <si>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</si>
  <si>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</si>
  <si>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</si>
  <si>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</si>
  <si>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</si>
  <si>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</si>
  <si>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</si>
  <si>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</si>
  <si>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</si>
  <si>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</si>
  <si>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</si>
  <si>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</si>
  <si>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</si>
  <si>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</si>
  <si>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</si>
  <si>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</si>
  <si>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</si>
  <si>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</si>
  <si>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</si>
  <si>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</si>
  <si>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</si>
  <si>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</si>
  <si>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</si>
  <si>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</si>
  <si>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</si>
  <si>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</si>
  <si>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</si>
  <si>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</si>
  <si>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</si>
  <si>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</si>
  <si>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</si>
  <si>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</si>
  <si>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</si>
  <si>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</si>
  <si>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</si>
  <si>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</si>
  <si>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</si>
  <si>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</si>
  <si>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</si>
  <si>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</si>
  <si>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</si>
  <si>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</si>
  <si>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</si>
  <si>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</si>
  <si>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</si>
  <si>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</si>
  <si>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</si>
  <si>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</si>
  <si>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</si>
  <si>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</si>
  <si>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</si>
  <si>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</si>
  <si>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</si>
  <si>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</si>
  <si>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</si>
  <si>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</si>
  <si>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</si>
  <si>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</si>
  <si>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</si>
  <si>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</si>
  <si>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</si>
  <si>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</si>
  <si>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</si>
  <si>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</si>
  <si>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</si>
  <si>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</si>
  <si>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</si>
  <si>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</si>
  <si>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</si>
  <si>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</si>
  <si>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</si>
  <si>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</si>
  <si>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</si>
  <si>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</si>
  <si>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</si>
  <si>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</si>
  <si>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</si>
  <si>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</si>
  <si>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</si>
  <si>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</si>
  <si>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</si>
  <si>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</si>
  <si>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</si>
  <si>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</si>
  <si>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</si>
  <si>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</si>
  <si>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</si>
  <si>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</si>
  <si>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</si>
  <si>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</si>
  <si>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</si>
  <si>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</si>
  <si>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</si>
  <si>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</si>
  <si>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</si>
  <si>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</si>
  <si>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</si>
  <si>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</si>
  <si>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</si>
  <si>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</si>
  <si>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</si>
  <si>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</si>
  <si>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</si>
  <si>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</si>
  <si>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</si>
  <si>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</si>
  <si>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</si>
  <si>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</si>
  <si>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</si>
  <si>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</si>
  <si>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</si>
  <si>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</si>
  <si>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</si>
  <si>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</si>
  <si>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</si>
  <si>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</si>
  <si>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</si>
  <si>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</si>
  <si>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</si>
  <si>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</si>
  <si>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</si>
  <si>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</si>
  <si>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</si>
  <si>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</si>
  <si>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</si>
  <si>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</si>
  <si>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</si>
  <si>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</si>
  <si>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</si>
  <si>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</si>
  <si>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</si>
  <si>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</si>
  <si>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</si>
  <si>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</si>
  <si>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</si>
  <si>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</si>
  <si>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</si>
  <si>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</si>
  <si>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</si>
  <si>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</si>
  <si>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</si>
  <si>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</si>
  <si>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</si>
  <si>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</si>
  <si>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</si>
  <si>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</si>
  <si>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</si>
  <si>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</si>
  <si>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</si>
  <si>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</si>
  <si>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</si>
  <si>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</si>
  <si>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</si>
  <si>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</si>
  <si>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</si>
  <si>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</si>
  <si>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</si>
  <si>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</si>
  <si>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</si>
  <si>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</si>
  <si>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</si>
  <si>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</si>
  <si>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</si>
  <si>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</si>
  <si>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</si>
  <si>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</si>
  <si>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</si>
  <si>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</si>
  <si>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</si>
  <si>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</si>
  <si>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</si>
  <si>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</si>
  <si>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</si>
  <si>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</si>
  <si>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</si>
  <si>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</si>
  <si>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</si>
  <si>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</si>
  <si>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</si>
  <si>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</si>
  <si>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</si>
  <si>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</si>
  <si>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</si>
  <si>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</si>
  <si>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</si>
  <si>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</si>
  <si>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</si>
  <si>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</si>
  <si>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</si>
  <si>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</si>
  <si>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</si>
  <si>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</si>
  <si>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</si>
  <si>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</si>
  <si>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</si>
  <si>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</si>
  <si>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</si>
  <si>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</si>
  <si>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</si>
  <si>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</si>
  <si>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</si>
  <si>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</si>
  <si>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</si>
  <si>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</si>
  <si>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</si>
  <si>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</si>
  <si>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</si>
  <si>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</si>
  <si>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</si>
  <si>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</si>
  <si>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</si>
  <si>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</si>
  <si>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</si>
  <si>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</si>
  <si>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</si>
  <si>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</si>
  <si>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</si>
  <si>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</si>
  <si>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</si>
  <si>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</si>
  <si>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</si>
  <si>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</si>
  <si>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</si>
  <si>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</si>
  <si>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</si>
  <si>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</si>
  <si>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</si>
  <si>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</si>
  <si>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</si>
  <si>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</si>
  <si>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</si>
  <si>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</si>
  <si>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</si>
  <si>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</si>
  <si>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</si>
  <si>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</si>
  <si>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</si>
  <si>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</si>
  <si>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</si>
  <si>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</si>
  <si>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</si>
  <si>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</si>
  <si>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</si>
  <si>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</si>
  <si>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</si>
  <si>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</si>
  <si>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</si>
  <si>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</si>
  <si>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</si>
  <si>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</si>
  <si>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</si>
  <si>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</si>
  <si>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</si>
  <si>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</si>
  <si>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</si>
  <si>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</si>
  <si>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</si>
  <si>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</si>
  <si>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</si>
  <si>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</si>
  <si>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</si>
  <si>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</si>
  <si>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</si>
  <si>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</si>
  <si>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</si>
  <si>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</si>
  <si>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</si>
  <si>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</si>
  <si>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</si>
  <si>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</si>
  <si>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</si>
  <si>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</si>
  <si>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</si>
  <si>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</si>
  <si>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</si>
  <si>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</si>
  <si>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</si>
  <si>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</si>
  <si>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</si>
  <si>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</si>
  <si>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</si>
  <si>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</si>
  <si>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</si>
  <si>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</si>
  <si>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</si>
  <si>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</si>
  <si>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</si>
  <si>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</si>
  <si>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</si>
  <si>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</si>
  <si>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</si>
  <si>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</si>
  <si>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</si>
  <si>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</si>
  <si>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</si>
  <si>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</si>
  <si>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</si>
  <si>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</si>
  <si>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</si>
  <si>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</si>
  <si>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</si>
  <si>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</si>
  <si>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</si>
  <si>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</si>
  <si>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</si>
  <si>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</si>
  <si>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</si>
  <si>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</si>
  <si>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</si>
  <si>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</si>
  <si>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</si>
  <si>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</si>
  <si>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</si>
  <si>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</si>
  <si>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</si>
  <si>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</si>
  <si>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</si>
  <si>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</si>
  <si>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</si>
  <si>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</si>
  <si>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</si>
  <si>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</si>
  <si>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</si>
  <si>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</si>
  <si>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</si>
  <si>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</si>
  <si>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</si>
  <si>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</si>
  <si>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</si>
  <si>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</si>
  <si>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</si>
  <si>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</si>
  <si>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</si>
  <si>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</si>
  <si>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</si>
  <si>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</si>
  <si>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</si>
  <si>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</si>
  <si>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</si>
  <si>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</si>
  <si>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</si>
  <si>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</si>
  <si>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</si>
  <si>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</si>
  <si>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</si>
  <si>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</si>
  <si>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</si>
  <si>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</si>
  <si>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</si>
  <si>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</si>
  <si>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</si>
  <si>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</si>
  <si>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</si>
  <si>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</si>
  <si>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</si>
  <si>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</si>
  <si>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</si>
  <si>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</si>
  <si>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</si>
  <si>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</si>
  <si>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</si>
  <si>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</si>
  <si>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</si>
  <si>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</si>
  <si>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</si>
  <si>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</si>
  <si>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</si>
  <si>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</si>
  <si>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</si>
  <si>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</si>
  <si>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</si>
  <si>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</si>
  <si>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</si>
  <si>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</si>
  <si>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</si>
  <si>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</si>
  <si>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</si>
  <si>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</si>
  <si>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</si>
  <si>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</si>
  <si>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</si>
  <si>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</si>
  <si>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</si>
  <si>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</si>
  <si>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</si>
  <si>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</si>
  <si>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</si>
  <si>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</si>
  <si>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</si>
  <si>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</si>
  <si>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</si>
  <si>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</si>
  <si>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</si>
  <si>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</si>
  <si>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</si>
  <si>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</si>
  <si>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</si>
  <si>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</si>
  <si>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</si>
  <si>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</si>
  <si>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</si>
  <si>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</si>
  <si>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</si>
  <si>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</si>
  <si>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</si>
  <si>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</si>
  <si>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</si>
  <si>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</si>
  <si>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</si>
  <si>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</si>
  <si>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</si>
  <si>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</si>
  <si>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</si>
  <si>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</si>
  <si>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</si>
  <si>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</si>
  <si>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</si>
  <si>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</si>
  <si>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</si>
  <si>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</si>
  <si>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</si>
  <si>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</si>
  <si>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</si>
  <si>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</si>
  <si>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</si>
  <si>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</si>
  <si>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</si>
  <si>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</si>
  <si>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</si>
  <si>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</si>
  <si>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</si>
  <si>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</si>
  <si>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</si>
  <si>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</si>
  <si>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</si>
  <si>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</si>
  <si>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</si>
  <si>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</si>
  <si>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</si>
  <si>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</si>
  <si>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</si>
  <si>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</si>
  <si>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</si>
  <si>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</si>
  <si>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</si>
  <si>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</si>
  <si>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</si>
  <si>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</si>
  <si>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</si>
  <si>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</si>
  <si>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</si>
  <si>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</si>
  <si>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</si>
  <si>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</si>
  <si>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</si>
  <si>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</si>
  <si>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</si>
  <si>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</si>
  <si>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</si>
  <si>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</si>
  <si>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</si>
  <si>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</si>
  <si>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</si>
  <si>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</si>
  <si>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</si>
  <si>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</si>
  <si>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</si>
  <si>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</si>
  <si>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</si>
  <si>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</si>
  <si>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</si>
  <si>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</si>
  <si>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</si>
  <si>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</si>
  <si>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</si>
  <si>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</si>
  <si>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</si>
  <si>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</si>
  <si>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</si>
  <si>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</si>
  <si>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</si>
  <si>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</si>
  <si>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</si>
  <si>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</si>
  <si>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</si>
  <si>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</si>
  <si>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</si>
  <si>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</si>
  <si>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</si>
  <si>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</si>
  <si>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</si>
  <si>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</si>
  <si>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</si>
  <si>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</si>
  <si>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</si>
  <si>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</si>
  <si>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</si>
  <si>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</si>
  <si>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</si>
  <si>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</si>
  <si>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</si>
  <si>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</si>
  <si>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</si>
  <si>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</si>
  <si>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</si>
  <si>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</si>
  <si>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</si>
  <si>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</si>
  <si>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</si>
  <si>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</si>
  <si>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</si>
  <si>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</si>
  <si>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</si>
  <si>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</si>
  <si>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</si>
  <si>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</si>
  <si>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</si>
  <si>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</si>
  <si>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</si>
  <si>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</si>
  <si>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</si>
  <si>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</si>
  <si>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</si>
  <si>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</si>
  <si>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</si>
  <si>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</si>
  <si>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</si>
  <si>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</si>
  <si>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</si>
  <si>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</si>
  <si>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</si>
  <si>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</si>
  <si>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</si>
  <si>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</si>
  <si>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</si>
  <si>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</si>
  <si>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</si>
  <si>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</si>
  <si>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</si>
  <si>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</si>
  <si>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</si>
  <si>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</si>
  <si>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</si>
  <si>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</si>
  <si>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</si>
  <si>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</si>
  <si>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</si>
  <si>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</si>
  <si>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</si>
  <si>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</si>
  <si>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</si>
  <si>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</si>
  <si>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</si>
  <si>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</si>
  <si>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</si>
  <si>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</si>
  <si>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</si>
  <si>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</si>
  <si>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</si>
  <si>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</si>
  <si>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</si>
  <si>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</si>
  <si>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</si>
  <si>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</si>
  <si>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</si>
  <si>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</si>
  <si>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</si>
  <si>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</si>
  <si>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</si>
  <si>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</si>
  <si>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</si>
  <si>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</si>
  <si>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</si>
  <si>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</si>
  <si>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</si>
  <si>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</si>
  <si>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</si>
  <si>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</si>
  <si>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</si>
  <si>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</si>
  <si>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</si>
  <si>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</si>
  <si>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</si>
  <si>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</si>
  <si>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</si>
  <si>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</si>
  <si>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</si>
  <si>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</si>
  <si>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</si>
  <si>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</si>
  <si>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</si>
  <si>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</si>
  <si>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</si>
  <si>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</si>
  <si>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</si>
  <si>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</si>
  <si>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</si>
  <si>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</si>
  <si>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</si>
  <si>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</si>
  <si>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</si>
  <si>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</si>
  <si>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</si>
  <si>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</si>
  <si>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</si>
  <si>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</si>
  <si>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</si>
  <si>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</si>
  <si>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</si>
  <si>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</si>
  <si>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</si>
  <si>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</si>
  <si>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</si>
  <si>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</si>
  <si>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</si>
  <si>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</si>
  <si>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</si>
  <si>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</si>
  <si>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</si>
  <si>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</si>
  <si>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</si>
  <si>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</si>
  <si>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</si>
  <si>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</si>
  <si>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</si>
  <si>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</si>
  <si>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</si>
  <si>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</si>
  <si>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</si>
  <si>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</si>
  <si>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</si>
  <si>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</si>
  <si>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</si>
  <si>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</si>
  <si>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</si>
  <si>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</si>
  <si>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</si>
  <si>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</si>
  <si>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</si>
  <si>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</si>
  <si>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</si>
  <si>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</si>
  <si>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</si>
  <si>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</si>
  <si>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</si>
  <si>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</si>
  <si>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</si>
  <si>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</si>
  <si>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</si>
  <si>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</si>
  <si>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</si>
  <si>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</si>
  <si>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</si>
  <si>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</si>
  <si>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</si>
  <si>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</si>
  <si>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</si>
  <si>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</si>
  <si>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</si>
  <si>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</si>
  <si>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</si>
  <si>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</si>
  <si>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</si>
  <si>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</si>
  <si>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</si>
  <si>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</si>
  <si>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</si>
  <si>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</si>
  <si>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</si>
  <si>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</si>
  <si>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</si>
  <si>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</si>
  <si>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</si>
  <si>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</si>
  <si>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</si>
  <si>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</si>
  <si>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</si>
  <si>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</si>
  <si>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</si>
  <si>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</si>
  <si>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</si>
  <si>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</si>
  <si>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</si>
  <si>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</si>
  <si>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</si>
  <si>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</si>
  <si>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</si>
  <si>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</si>
  <si>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</si>
  <si>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</si>
  <si>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</si>
  <si>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</si>
  <si>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</si>
  <si>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</si>
  <si>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</si>
  <si>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</si>
  <si>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</si>
  <si>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</si>
  <si>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</si>
  <si>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</si>
  <si>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</si>
  <si>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</si>
  <si>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</si>
  <si>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</si>
  <si>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</si>
  <si>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</si>
  <si>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</si>
  <si>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</si>
  <si>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</si>
  <si>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</si>
  <si>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</si>
  <si>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</si>
  <si>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</si>
  <si>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</si>
  <si>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</si>
  <si>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</si>
  <si>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</si>
  <si>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</si>
  <si>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</si>
  <si>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</si>
  <si>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</si>
  <si>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</si>
  <si>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</si>
  <si>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</si>
  <si>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</si>
  <si>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</si>
  <si>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</si>
  <si>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</si>
  <si>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</si>
  <si>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</si>
  <si>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</si>
  <si>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</si>
  <si>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</si>
  <si>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</si>
  <si>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</si>
  <si>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</si>
  <si>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</si>
  <si>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</si>
  <si>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</si>
  <si>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</si>
  <si>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</si>
  <si>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</si>
  <si>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</si>
  <si>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</si>
  <si>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</si>
  <si>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</si>
  <si>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</si>
  <si>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</si>
  <si>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</si>
  <si>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</si>
  <si>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</si>
  <si>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</si>
  <si>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</si>
  <si>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</si>
  <si>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</si>
  <si>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</si>
  <si>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</si>
  <si>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</si>
  <si>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</si>
  <si>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</si>
  <si>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</si>
  <si>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</si>
  <si>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</si>
  <si>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</si>
  <si>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</si>
  <si>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</si>
  <si>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</si>
  <si>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</si>
  <si>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</si>
  <si>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</si>
  <si>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</si>
  <si>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</si>
  <si>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</si>
  <si>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</si>
  <si>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</si>
  <si>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</si>
  <si>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</si>
  <si>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</si>
  <si>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</si>
  <si>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</si>
  <si>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</si>
  <si>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</si>
  <si>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</si>
  <si>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</si>
  <si>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</si>
  <si>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</si>
  <si>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</si>
  <si>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</si>
  <si>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</si>
  <si>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</si>
  <si>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</si>
  <si>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</si>
  <si>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</si>
  <si>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</si>
  <si>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</si>
  <si>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</si>
  <si>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</si>
  <si>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</si>
  <si>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</si>
  <si>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</si>
  <si>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</si>
  <si>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</si>
  <si>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</si>
  <si>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</si>
  <si>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</si>
  <si>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</si>
  <si>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</si>
  <si>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</si>
  <si>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</si>
  <si>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</si>
  <si>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</si>
  <si>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</si>
  <si>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</si>
  <si>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</si>
  <si>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</si>
  <si>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</si>
  <si>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</si>
  <si>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</si>
  <si>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</si>
  <si>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</si>
  <si>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</si>
  <si>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</si>
  <si>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</si>
  <si>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</si>
  <si>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</si>
  <si>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</si>
  <si>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</si>
  <si>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</si>
  <si>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</si>
  <si>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</si>
  <si>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</si>
  <si>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</si>
  <si>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</si>
  <si>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</si>
  <si>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</si>
  <si>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</si>
  <si>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</si>
  <si>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</si>
  <si>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</si>
  <si>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</si>
  <si>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</si>
  <si>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</si>
  <si>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</si>
  <si>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</si>
  <si>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</si>
  <si>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</si>
  <si>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</si>
  <si>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</si>
  <si>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</si>
  <si>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</si>
  <si>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</si>
  <si>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</si>
  <si>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</si>
  <si>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</si>
  <si>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</si>
  <si>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</si>
  <si>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</si>
  <si>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</si>
  <si>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</si>
  <si>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</si>
  <si>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</si>
  <si>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</si>
  <si>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</si>
  <si>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</si>
  <si>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</si>
  <si>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</si>
  <si>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</si>
  <si>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</si>
  <si>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</si>
  <si>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</si>
  <si>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</si>
  <si>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</si>
  <si>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</si>
  <si>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</si>
  <si>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</si>
  <si>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</si>
  <si>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</si>
  <si>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</si>
  <si>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</si>
  <si>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</si>
  <si>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</si>
  <si>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</si>
  <si>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</si>
  <si>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</si>
  <si>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</si>
  <si>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</si>
  <si>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</si>
  <si>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</si>
  <si>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</si>
  <si>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</si>
  <si>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</si>
  <si>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</si>
  <si>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</si>
  <si>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</si>
  <si>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</si>
  <si>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</si>
  <si>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</si>
  <si>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</si>
  <si>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</si>
  <si>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</si>
  <si>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</si>
  <si>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</si>
  <si>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</si>
  <si>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</si>
  <si>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</si>
  <si>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</si>
  <si>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</si>
  <si>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</si>
  <si>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</si>
  <si>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</si>
  <si>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</si>
  <si>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</si>
  <si>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</si>
  <si>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</si>
  <si>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</si>
  <si>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</si>
  <si>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</si>
  <si>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</si>
  <si>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</si>
  <si>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</si>
  <si>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</si>
  <si>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</si>
  <si>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</si>
  <si>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</si>
  <si>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</si>
  <si>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</si>
  <si>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</si>
  <si>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</si>
  <si>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</si>
  <si>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</si>
  <si>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</si>
  <si>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</si>
  <si>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</si>
  <si>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</si>
  <si>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</si>
  <si>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</si>
  <si>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</si>
  <si>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</si>
  <si>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</si>
  <si>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</si>
  <si>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</si>
  <si>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</si>
  <si>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</si>
  <si>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</si>
  <si>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</si>
  <si>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</si>
  <si>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</si>
  <si>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</si>
  <si>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</si>
  <si>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</si>
  <si>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</si>
  <si>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</si>
  <si>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</si>
  <si>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</si>
  <si>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</si>
  <si>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</si>
  <si>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</si>
  <si>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</si>
  <si>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</si>
  <si>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</si>
  <si>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</si>
  <si>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</si>
  <si>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</si>
  <si>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</si>
  <si>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</si>
  <si>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</si>
  <si>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</si>
  <si>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</si>
  <si>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</si>
  <si>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</si>
  <si>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</si>
  <si>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</si>
  <si>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</si>
  <si>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</si>
  <si>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</si>
  <si>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</si>
  <si>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</si>
  <si>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</si>
  <si>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</si>
  <si>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</si>
  <si>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</si>
  <si>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</si>
  <si>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</si>
  <si>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</si>
  <si>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</si>
  <si>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</si>
  <si>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</si>
  <si>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</si>
  <si>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</si>
  <si>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</si>
  <si>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</si>
  <si>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</si>
  <si>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</si>
  <si>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</si>
  <si>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</si>
  <si>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</si>
  <si>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</si>
  <si>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</si>
  <si>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</si>
  <si>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</si>
  <si>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</si>
  <si>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</si>
  <si>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</si>
  <si>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</si>
  <si>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</si>
  <si>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</si>
  <si>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</si>
  <si>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</si>
  <si>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</si>
  <si>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</si>
  <si>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</si>
  <si>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</si>
  <si>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</si>
  <si>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</si>
  <si>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</si>
  <si>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</si>
  <si>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</si>
  <si>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</si>
  <si>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</si>
  <si>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</si>
  <si>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</si>
  <si>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</si>
  <si>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</si>
  <si>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</si>
  <si>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</si>
  <si>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</si>
  <si>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</si>
  <si>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</si>
  <si>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</si>
  <si>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</si>
  <si>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</si>
  <si>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</si>
  <si>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</si>
  <si>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</si>
  <si>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</si>
  <si>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</si>
  <si>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</si>
  <si>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</si>
  <si>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</si>
  <si>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</si>
  <si>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</si>
  <si>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</si>
  <si>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</si>
  <si>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</si>
  <si>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</si>
  <si>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</si>
  <si>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</si>
  <si>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</si>
  <si>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</si>
  <si>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</si>
  <si>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</si>
  <si>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</si>
  <si>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</si>
  <si>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</si>
  <si>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</si>
  <si>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</si>
  <si>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</si>
  <si>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</si>
  <si>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</si>
  <si>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</si>
  <si>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</si>
  <si>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</si>
  <si>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</si>
  <si>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</si>
  <si>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</si>
  <si>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</si>
  <si>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</si>
  <si>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</si>
  <si>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</si>
  <si>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</si>
  <si>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</si>
  <si>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</si>
  <si>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</si>
  <si>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</si>
  <si>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</si>
  <si>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</si>
  <si>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</si>
  <si>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</si>
  <si>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</si>
  <si>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</si>
  <si>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</si>
  <si>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</si>
  <si>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</si>
  <si>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</si>
  <si>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</si>
  <si>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</si>
  <si>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</si>
  <si>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</si>
  <si>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</si>
  <si>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</si>
  <si>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</si>
  <si>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</si>
  <si>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</si>
  <si>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</si>
  <si>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</si>
  <si>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</si>
  <si>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</si>
  <si>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</si>
  <si>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</si>
  <si>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</si>
  <si>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</si>
  <si>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</si>
  <si>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</si>
  <si>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</si>
  <si>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</si>
  <si>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</si>
  <si>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</si>
  <si>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</si>
  <si>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</si>
  <si>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</si>
  <si>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</si>
  <si>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</si>
  <si>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</si>
  <si>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</si>
  <si>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</si>
  <si>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</si>
  <si>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</si>
  <si>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</si>
  <si>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</si>
  <si>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</si>
  <si>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</si>
  <si>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</si>
  <si>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</si>
  <si>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</si>
  <si>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</si>
  <si>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</si>
  <si>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</si>
  <si>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</si>
  <si>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</si>
  <si>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</si>
  <si>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</si>
  <si>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</si>
  <si>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</si>
  <si>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</si>
  <si>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</si>
  <si>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</si>
  <si>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</si>
  <si>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</si>
  <si>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</si>
  <si>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</si>
  <si>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</si>
  <si>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</si>
  <si>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</si>
  <si>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</si>
  <si>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</si>
  <si>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</si>
  <si>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</si>
  <si>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</si>
  <si>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</si>
  <si>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</si>
  <si>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</si>
  <si>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</si>
  <si>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</si>
  <si>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</si>
  <si>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</si>
  <si>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</si>
  <si>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</si>
  <si>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</si>
  <si>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</si>
  <si>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</si>
  <si>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</si>
  <si>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</si>
  <si>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</si>
  <si>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</si>
  <si>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</si>
  <si>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</si>
  <si>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</si>
  <si>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</si>
  <si>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</si>
  <si>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</si>
  <si>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</si>
  <si>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</si>
  <si>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</si>
  <si>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</si>
  <si>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</si>
  <si>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</si>
  <si>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</si>
  <si>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</si>
  <si>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</si>
  <si>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</si>
  <si>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</si>
  <si>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</si>
  <si>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</si>
  <si>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</si>
  <si>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</si>
  <si>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</si>
  <si>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</si>
  <si>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</si>
  <si>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</si>
  <si>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</si>
  <si>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</si>
  <si>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</si>
  <si>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</si>
  <si>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</si>
  <si>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</si>
  <si>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</si>
  <si>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</si>
  <si>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</si>
  <si>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</si>
  <si>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</si>
  <si>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</si>
  <si>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</si>
  <si>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</si>
  <si>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</si>
  <si>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</si>
  <si>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</si>
  <si>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</si>
  <si>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</si>
  <si>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</si>
  <si>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</si>
  <si>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</si>
  <si>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</si>
  <si>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</si>
  <si>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</si>
  <si>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</si>
  <si>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</si>
  <si>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</si>
  <si>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</si>
  <si>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</si>
  <si>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</si>
  <si>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</si>
  <si>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</si>
  <si>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</si>
  <si>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</si>
  <si>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</si>
  <si>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</si>
  <si>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</si>
  <si>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</si>
  <si>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</si>
  <si>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</si>
  <si>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</si>
  <si>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</si>
  <si>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</si>
  <si>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</si>
  <si>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</si>
  <si>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</si>
  <si>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</si>
  <si>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</si>
  <si>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</si>
  <si>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</si>
  <si>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</si>
  <si>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</si>
  <si>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</si>
  <si>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</si>
  <si>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</si>
  <si>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</si>
  <si>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</si>
  <si>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</si>
  <si>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</si>
  <si>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</si>
  <si>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</si>
  <si>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</si>
  <si>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</si>
  <si>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</si>
  <si>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</si>
  <si>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</si>
  <si>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</si>
  <si>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</si>
  <si>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</si>
  <si>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</si>
  <si>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</si>
  <si>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</si>
  <si>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</si>
  <si>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</si>
  <si>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</si>
  <si>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</si>
  <si>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</si>
  <si>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</si>
  <si>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</si>
  <si>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</si>
  <si>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</si>
  <si>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</si>
  <si>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</si>
  <si>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</si>
  <si>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</si>
  <si>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</si>
  <si>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</si>
  <si>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</si>
  <si>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</si>
  <si>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</si>
  <si>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</si>
  <si>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</si>
  <si>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</si>
  <si>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</si>
  <si>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</si>
  <si>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</si>
  <si>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</si>
  <si>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</si>
  <si>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</si>
  <si>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</si>
  <si>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</si>
  <si>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</si>
  <si>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</si>
  <si>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</si>
  <si>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</si>
  <si>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</si>
  <si>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</si>
  <si>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</si>
  <si>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</si>
  <si>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</si>
  <si>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</si>
  <si>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</si>
  <si>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</si>
  <si>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</si>
  <si>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</si>
  <si>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</si>
  <si>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</si>
  <si>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</si>
  <si>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</si>
  <si>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</si>
  <si>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</si>
  <si>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</si>
  <si>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</si>
  <si>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</si>
  <si>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</si>
  <si>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</si>
  <si>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</si>
  <si>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</si>
  <si>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</si>
  <si>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</si>
  <si>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</si>
  <si>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</si>
  <si>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</si>
  <si>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</si>
  <si>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</si>
  <si>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</si>
  <si>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</si>
  <si>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</si>
  <si>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</si>
  <si>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</si>
  <si>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</si>
  <si>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</si>
  <si>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</si>
  <si>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</si>
  <si>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</si>
  <si>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</si>
  <si>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</si>
  <si>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</si>
  <si>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</si>
  <si>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</si>
  <si>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</si>
  <si>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</si>
  <si>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</si>
  <si>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</si>
  <si>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</si>
  <si>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</si>
  <si>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</si>
  <si>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</si>
  <si>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</si>
  <si>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</si>
  <si>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</si>
  <si>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</si>
  <si>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</si>
  <si>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</si>
  <si>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</si>
  <si>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</si>
  <si>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</si>
  <si>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</si>
  <si>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</si>
  <si>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</si>
  <si>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</si>
  <si>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</si>
  <si>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</si>
  <si>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</si>
  <si>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</si>
  <si>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</si>
  <si>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</si>
  <si>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</si>
  <si>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</si>
  <si>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</si>
  <si>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</si>
  <si>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</si>
  <si>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</si>
  <si>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</si>
  <si>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</si>
  <si>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</si>
  <si>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</si>
  <si>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</si>
  <si>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</si>
  <si>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</si>
  <si>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</si>
  <si>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</si>
  <si>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</si>
  <si>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</si>
  <si>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</si>
  <si>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</si>
  <si>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</si>
  <si>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</si>
  <si>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</si>
  <si>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</si>
  <si>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</si>
  <si>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</si>
  <si>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</si>
  <si>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</si>
  <si>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</si>
  <si>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</si>
  <si>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</si>
  <si>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</si>
  <si>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</si>
  <si>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</si>
  <si>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</si>
  <si>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</si>
  <si>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</si>
  <si>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</si>
  <si>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</si>
  <si>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</si>
  <si>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</si>
  <si>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</si>
  <si>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</si>
  <si>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</si>
  <si>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</si>
  <si>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</si>
  <si>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</si>
  <si>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</si>
  <si>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</si>
  <si>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</si>
  <si>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</si>
  <si>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</si>
  <si>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</si>
  <si>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</si>
  <si>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</si>
  <si>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</si>
  <si>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</si>
  <si>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</si>
  <si>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</si>
  <si>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</si>
  <si>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</si>
  <si>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</si>
  <si>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</si>
  <si>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</si>
  <si>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</si>
  <si>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</si>
  <si>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</si>
  <si>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</si>
  <si>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</si>
  <si>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</si>
  <si>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</si>
  <si>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</si>
  <si>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</si>
  <si>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</si>
  <si>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</si>
  <si>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</si>
  <si>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</si>
  <si>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</si>
  <si>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</si>
  <si>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</si>
  <si>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</si>
  <si>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</si>
  <si>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</si>
  <si>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</si>
  <si>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</si>
  <si>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</si>
  <si>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</si>
  <si>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</si>
  <si>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</si>
  <si>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</si>
  <si>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</si>
  <si>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</si>
  <si>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</si>
  <si>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</si>
  <si>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</si>
  <si>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</si>
  <si>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</si>
  <si>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</si>
  <si>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</si>
  <si>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</si>
  <si>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</si>
  <si>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</si>
  <si>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</si>
  <si>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</si>
  <si>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</si>
  <si>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</si>
  <si>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</si>
  <si>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</si>
  <si>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</si>
  <si>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</si>
  <si>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</si>
  <si>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</si>
  <si>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</si>
  <si>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</si>
  <si>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</si>
  <si>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</si>
  <si>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</si>
  <si>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</si>
  <si>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</si>
  <si>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</si>
  <si>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</si>
  <si>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</si>
  <si>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</si>
  <si>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</si>
  <si>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</si>
  <si>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</si>
  <si>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</si>
  <si>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</si>
  <si>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</si>
  <si>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</si>
  <si>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</si>
  <si>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</si>
  <si>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</si>
  <si>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</si>
  <si>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</si>
  <si>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</si>
  <si>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</si>
  <si>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</si>
  <si>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</si>
  <si>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</si>
  <si>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</si>
  <si>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</si>
  <si>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</si>
  <si>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</si>
  <si>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</si>
  <si>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</si>
  <si>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</si>
  <si>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</si>
  <si>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</si>
  <si>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</si>
  <si>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</si>
  <si>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</si>
  <si>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</si>
  <si>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</si>
  <si>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</si>
  <si>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</si>
  <si>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</si>
  <si>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</si>
  <si>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</si>
  <si>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</si>
  <si>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</si>
  <si>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</si>
  <si>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</si>
  <si>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</si>
  <si>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</si>
  <si>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</si>
  <si>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</si>
  <si>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</si>
  <si>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</si>
  <si>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</si>
  <si>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</si>
  <si>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</si>
  <si>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</si>
  <si>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</si>
  <si>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</si>
  <si>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</si>
  <si>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</si>
  <si>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</si>
  <si>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</si>
  <si>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</si>
  <si>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</si>
  <si>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</si>
  <si>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</si>
  <si>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</si>
  <si>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</si>
  <si>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</si>
  <si>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</si>
  <si>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</si>
  <si>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</si>
  <si>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</si>
  <si>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</si>
  <si>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</si>
  <si>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</si>
  <si>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</si>
  <si>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</si>
  <si>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</si>
  <si>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</si>
  <si>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</si>
  <si>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</si>
  <si>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</si>
  <si>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</si>
  <si>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</si>
  <si>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</si>
  <si>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</si>
  <si>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</si>
  <si>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</si>
  <si>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</si>
  <si>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</si>
  <si>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</si>
  <si>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</si>
  <si>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</si>
  <si>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</si>
  <si>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</si>
  <si>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</si>
  <si>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</si>
  <si>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</si>
  <si>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</si>
  <si>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</si>
  <si>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</si>
  <si>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</si>
  <si>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</si>
  <si>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</si>
  <si>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</si>
  <si>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</si>
  <si>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</si>
  <si>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</si>
  <si>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</si>
  <si>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</si>
  <si>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</si>
  <si>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</si>
  <si>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</si>
  <si>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</si>
  <si>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</si>
  <si>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</si>
  <si>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</si>
  <si>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</si>
  <si>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</si>
  <si>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</si>
  <si>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</si>
  <si>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</si>
  <si>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</si>
  <si>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</si>
  <si>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</si>
  <si>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</si>
  <si>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</si>
  <si>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</si>
  <si>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</si>
  <si>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</si>
  <si>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</si>
  <si>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</si>
  <si>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</si>
  <si>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</si>
  <si>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</si>
  <si>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</si>
  <si>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</si>
  <si>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</si>
  <si>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</si>
  <si>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</si>
  <si>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</si>
  <si>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</si>
  <si>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</si>
  <si>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</si>
  <si>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</si>
  <si>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</si>
  <si>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</si>
  <si>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</si>
  <si>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</si>
  <si>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</si>
  <si>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</si>
  <si>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</si>
  <si>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</si>
  <si>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</si>
  <si>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</si>
  <si>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</si>
  <si>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</si>
  <si>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</si>
  <si>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</si>
  <si>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</si>
  <si>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</si>
  <si>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</si>
  <si>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</si>
  <si>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</si>
  <si>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</si>
  <si>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</si>
  <si>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</si>
  <si>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</si>
  <si>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</si>
  <si>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</si>
  <si>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</si>
  <si>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</si>
  <si>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</si>
  <si>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</si>
  <si>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</si>
  <si>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</si>
  <si>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</si>
  <si>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</si>
  <si>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</si>
  <si>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</si>
  <si>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</si>
  <si>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</si>
  <si>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</si>
  <si>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</si>
  <si>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</si>
  <si>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</si>
  <si>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</si>
  <si>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</si>
  <si>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</si>
  <si>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</si>
  <si>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</si>
  <si>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</si>
  <si>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</si>
  <si>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</si>
  <si>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</si>
  <si>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</si>
  <si>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</si>
  <si>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</si>
  <si>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</si>
  <si>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</si>
  <si>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</si>
  <si>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</si>
  <si>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</si>
  <si>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</si>
  <si>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</si>
  <si>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</si>
  <si>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</si>
  <si>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</si>
  <si>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</si>
  <si>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</si>
  <si>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</si>
  <si>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</si>
  <si>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</si>
  <si>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</si>
  <si>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</si>
  <si>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</si>
  <si>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</si>
  <si>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</si>
  <si>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</si>
  <si>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</si>
  <si>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</si>
  <si>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</si>
  <si>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</si>
  <si>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</si>
  <si>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</si>
  <si>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</si>
  <si>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</si>
  <si>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</si>
  <si>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</si>
  <si>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</si>
  <si>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</si>
  <si>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</si>
  <si>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</si>
  <si>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</si>
  <si>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</si>
  <si>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</si>
  <si>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</si>
  <si>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</si>
  <si>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</si>
  <si>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</si>
  <si>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</si>
  <si>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</si>
  <si>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</si>
  <si>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</si>
  <si>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</si>
  <si>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</si>
  <si>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</si>
  <si>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</si>
  <si>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</si>
  <si>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</si>
  <si>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</si>
  <si>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</si>
  <si>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</si>
  <si>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</si>
  <si>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</si>
  <si>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</si>
  <si>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</si>
  <si>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</si>
  <si>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</si>
  <si>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</si>
  <si>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</si>
  <si>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</si>
  <si>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</si>
  <si>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</si>
  <si>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</si>
  <si>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</si>
  <si>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</si>
  <si>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</si>
  <si>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</si>
  <si>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</si>
  <si>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</si>
  <si>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</si>
  <si>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</si>
  <si>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</si>
  <si>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</si>
  <si>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</si>
  <si>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</si>
  <si>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</si>
  <si>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</si>
  <si>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</si>
  <si>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</si>
  <si>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</si>
  <si>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</si>
  <si>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</si>
  <si>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</si>
  <si>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</si>
  <si>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</si>
  <si>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</si>
  <si>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</si>
  <si>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</si>
  <si>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</si>
  <si>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</si>
  <si>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</si>
  <si>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</si>
  <si>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</si>
  <si>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</si>
  <si>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</si>
  <si>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</si>
  <si>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</si>
  <si>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</si>
  <si>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</si>
  <si>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</si>
  <si>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</si>
  <si>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</si>
  <si>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</si>
  <si>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</si>
  <si>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</si>
  <si>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</si>
  <si>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</si>
  <si>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</si>
  <si>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</si>
  <si>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</si>
  <si>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</si>
  <si>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</si>
  <si>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</si>
  <si>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</si>
  <si>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</si>
  <si>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</si>
  <si>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</si>
  <si>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</si>
  <si>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</si>
  <si>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</si>
  <si>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</si>
  <si>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</si>
  <si>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</si>
  <si>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</si>
  <si>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</si>
  <si>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</si>
  <si>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</si>
  <si>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</si>
  <si>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</si>
  <si>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</si>
  <si>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</si>
  <si>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</si>
  <si>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</si>
  <si>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</si>
  <si>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</si>
  <si>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</si>
  <si>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</si>
  <si>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</si>
  <si>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</si>
  <si>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</si>
  <si>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</si>
  <si>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</si>
  <si>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</si>
  <si>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</si>
  <si>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</si>
  <si>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</si>
  <si>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</si>
  <si>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</si>
  <si>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</si>
  <si>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</si>
  <si>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</si>
  <si>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</si>
  <si>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</si>
  <si>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</si>
  <si>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</si>
  <si>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</si>
  <si>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</si>
  <si>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</si>
  <si>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</si>
  <si>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</si>
  <si>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</si>
  <si>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</si>
  <si>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</si>
  <si>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</si>
  <si>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</si>
  <si>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</si>
  <si>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</si>
  <si>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</si>
  <si>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</si>
  <si>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</si>
  <si>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</si>
  <si>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</si>
  <si>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</si>
  <si>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</si>
  <si>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</si>
  <si>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</si>
  <si>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</si>
  <si>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</si>
  <si>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</si>
  <si>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</si>
  <si>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</si>
  <si>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</si>
  <si>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</si>
  <si>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</si>
  <si>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</si>
  <si>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</si>
  <si>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</si>
  <si>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</si>
  <si>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</si>
  <si>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</si>
  <si>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</si>
  <si>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</si>
  <si>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</si>
  <si>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</si>
  <si>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</si>
  <si>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</si>
  <si>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</si>
  <si>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</si>
  <si>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</si>
  <si>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</si>
  <si>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</si>
  <si>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</si>
  <si>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</si>
  <si>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</si>
  <si>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</si>
  <si>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</si>
  <si>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</si>
  <si>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</si>
  <si>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</si>
  <si>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</si>
  <si>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</si>
  <si>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</si>
  <si>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</si>
  <si>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</si>
  <si>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</si>
  <si>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</si>
  <si>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</si>
  <si>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</si>
  <si>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</si>
  <si>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</si>
  <si>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</si>
  <si>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</si>
  <si>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</si>
  <si>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</si>
  <si>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</si>
  <si>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</si>
  <si>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</si>
  <si>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</si>
  <si>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</si>
  <si>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</si>
  <si>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</si>
  <si>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</si>
  <si>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</si>
  <si>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</si>
  <si>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</si>
  <si>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</si>
  <si>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</si>
  <si>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</si>
  <si>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</si>
  <si>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</si>
  <si>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</si>
  <si>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</si>
  <si>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</si>
  <si>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</si>
  <si>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</si>
  <si>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</si>
  <si>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</si>
  <si>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</si>
  <si>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</si>
  <si>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</si>
  <si>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</si>
  <si>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</si>
  <si>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</si>
  <si>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</si>
  <si>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</si>
  <si>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</si>
  <si>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</si>
  <si>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</si>
  <si>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</si>
  <si>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</si>
  <si>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</si>
  <si>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</si>
  <si>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</si>
  <si>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</si>
  <si>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</si>
  <si>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</si>
  <si>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</si>
  <si>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</si>
  <si>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</si>
  <si>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</si>
  <si>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</si>
  <si>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</si>
  <si>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</si>
  <si>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</si>
  <si>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</si>
  <si>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</si>
  <si>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</si>
  <si>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</si>
  <si>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</si>
  <si>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</si>
  <si>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</si>
  <si>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</si>
  <si>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</si>
  <si>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</si>
  <si>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</si>
  <si>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</si>
  <si>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</si>
  <si>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</si>
  <si>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</si>
  <si>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</si>
  <si>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</si>
  <si>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</si>
  <si>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</si>
  <si>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</si>
  <si>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</si>
  <si>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</si>
  <si>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</si>
  <si>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</si>
  <si>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</si>
  <si>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</si>
  <si>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</si>
  <si>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</si>
  <si>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</si>
  <si>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</si>
  <si>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</si>
  <si>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</si>
  <si>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</si>
  <si>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</si>
  <si>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</si>
  <si>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</si>
  <si>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</si>
  <si>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</si>
  <si>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</si>
  <si>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</si>
  <si>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</si>
  <si>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</si>
  <si>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</si>
  <si>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</si>
  <si>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</si>
  <si>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</si>
  <si>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</si>
  <si>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</si>
  <si>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</si>
  <si>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</si>
  <si>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</si>
  <si>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</si>
  <si>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</si>
  <si>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</si>
  <si>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</si>
  <si>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</si>
  <si>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</si>
  <si>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</si>
  <si>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</si>
  <si>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</si>
  <si>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</si>
  <si>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</si>
  <si>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</si>
  <si>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</si>
  <si>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</si>
  <si>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</si>
  <si>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</si>
  <si>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</si>
  <si>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</si>
  <si>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</si>
  <si>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</si>
  <si>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</si>
  <si>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</si>
  <si>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</si>
  <si>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</si>
  <si>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</si>
  <si>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</si>
  <si>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</si>
  <si>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</si>
  <si>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</si>
  <si>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</si>
  <si>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</si>
  <si>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</si>
  <si>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</si>
  <si>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</si>
  <si>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</si>
  <si>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</si>
  <si>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</si>
  <si>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</si>
  <si>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</si>
  <si>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</si>
  <si>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</si>
  <si>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</si>
  <si>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</si>
  <si>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</si>
  <si>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</si>
  <si>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</si>
  <si>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</si>
  <si>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</si>
  <si>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</si>
  <si>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</si>
  <si>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</si>
  <si>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</si>
  <si>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</si>
  <si>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</si>
  <si>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</si>
  <si>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</si>
  <si>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</si>
  <si>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</si>
  <si>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</si>
  <si>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</si>
  <si>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</si>
  <si>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</si>
  <si>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</si>
  <si>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</si>
  <si>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</si>
  <si>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</si>
  <si>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</si>
  <si>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</si>
  <si>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</si>
  <si>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</si>
  <si>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</si>
  <si>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</si>
  <si>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</si>
  <si>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</si>
  <si>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</si>
  <si>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</si>
  <si>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</si>
  <si>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</si>
  <si>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</si>
  <si>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</si>
  <si>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</si>
  <si>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</si>
  <si>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</si>
  <si>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</si>
  <si>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</si>
  <si>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</si>
  <si>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</si>
  <si>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</si>
  <si>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</si>
  <si>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</si>
  <si>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</si>
  <si>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</si>
  <si>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</si>
  <si>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</si>
  <si>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</si>
  <si>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</si>
  <si>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</si>
  <si>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</si>
  <si>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</si>
  <si>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</si>
  <si>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</si>
  <si>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</si>
  <si>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</si>
  <si>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</si>
  <si>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</si>
  <si>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</si>
  <si>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</si>
  <si>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</si>
  <si>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</si>
  <si>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</si>
  <si>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</si>
  <si>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</si>
  <si>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</si>
  <si>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</si>
  <si>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</si>
  <si>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</si>
  <si>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</si>
  <si>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</si>
  <si>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</si>
  <si>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</si>
  <si>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</si>
  <si>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</si>
  <si>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</si>
  <si>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</si>
  <si>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</si>
  <si>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</si>
  <si>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</si>
  <si>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</si>
  <si>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</si>
  <si>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</si>
  <si>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</si>
  <si>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</si>
  <si>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</si>
  <si>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</si>
  <si>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</si>
  <si>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</si>
  <si>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</si>
  <si>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</si>
  <si>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</si>
  <si>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</si>
  <si>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</si>
  <si>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</si>
  <si>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</si>
  <si>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</si>
  <si>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</si>
  <si>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</si>
  <si>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</si>
  <si>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</si>
  <si>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</si>
  <si>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</si>
  <si>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</si>
  <si>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</si>
  <si>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</si>
  <si>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</si>
  <si>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</si>
  <si>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</si>
  <si>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</si>
  <si>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</si>
  <si>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</si>
  <si>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</si>
  <si>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</si>
  <si>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</si>
  <si>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</si>
  <si>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</si>
  <si>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</si>
  <si>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</si>
  <si>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</si>
  <si>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</si>
  <si>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</si>
  <si>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</si>
  <si>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</si>
  <si>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</si>
  <si>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</si>
  <si>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</si>
  <si>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</si>
  <si>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</si>
  <si>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</si>
  <si>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</si>
  <si>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</si>
  <si>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</si>
  <si>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</si>
  <si>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</si>
  <si>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</si>
  <si>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</si>
  <si>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</si>
  <si>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</si>
  <si>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</si>
  <si>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</si>
  <si>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</si>
  <si>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</si>
  <si>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</si>
  <si>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</si>
  <si>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</si>
  <si>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</si>
  <si>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</si>
  <si>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</si>
  <si>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</si>
  <si>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</si>
  <si>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</si>
  <si>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</si>
  <si>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</si>
  <si>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</si>
  <si>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</si>
  <si>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</si>
  <si>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</si>
  <si>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</si>
  <si>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</si>
  <si>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</si>
  <si>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</si>
  <si>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</si>
  <si>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</si>
  <si>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</si>
  <si>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</si>
  <si>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</si>
  <si>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</si>
  <si>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</si>
  <si>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</si>
  <si>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</si>
  <si>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</si>
  <si>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</si>
  <si>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</si>
  <si>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</si>
  <si>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</si>
  <si>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</si>
  <si>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</si>
  <si>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</si>
  <si>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</si>
  <si>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</si>
  <si>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</si>
  <si>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</si>
  <si>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</si>
  <si>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</si>
  <si>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</si>
  <si>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</si>
  <si>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</si>
  <si>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</si>
  <si>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</si>
  <si>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</si>
  <si>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</si>
  <si>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</si>
  <si>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</si>
  <si>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</si>
  <si>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</si>
  <si>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</si>
  <si>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</si>
  <si>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</si>
  <si>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</si>
  <si>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</si>
  <si>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</si>
  <si>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</si>
  <si>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</si>
  <si>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</si>
  <si>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</si>
  <si>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</si>
  <si>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</si>
  <si>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</si>
  <si>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</si>
  <si>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</si>
  <si>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</si>
  <si>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</si>
  <si>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</si>
  <si>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</si>
  <si>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</si>
  <si>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</si>
  <si>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</si>
  <si>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</si>
  <si>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</si>
  <si>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</si>
  <si>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</si>
  <si>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</si>
  <si>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</si>
  <si>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</si>
  <si>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</si>
  <si>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</si>
  <si>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</si>
  <si>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</si>
  <si>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</si>
  <si>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</si>
  <si>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</si>
  <si>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</si>
  <si>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</si>
  <si>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</si>
  <si>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</si>
  <si>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</si>
  <si>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</si>
  <si>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</si>
  <si>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</si>
  <si>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</si>
  <si>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</si>
  <si>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</si>
  <si>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</si>
  <si>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</si>
  <si>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</si>
  <si>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</si>
  <si>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</si>
  <si>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</si>
  <si>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</si>
  <si>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</si>
  <si>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</si>
  <si>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</si>
  <si>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</si>
  <si>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</si>
  <si>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</si>
  <si>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</si>
  <si>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</si>
  <si>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</si>
  <si>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</si>
  <si>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</si>
  <si>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</si>
  <si>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</si>
  <si>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</si>
  <si>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</si>
  <si>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</si>
  <si>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</si>
  <si>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</si>
  <si>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</si>
  <si>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</si>
  <si>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</si>
  <si>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</si>
  <si>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</si>
  <si>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</si>
  <si>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</si>
  <si>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</si>
  <si>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</si>
  <si>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</si>
  <si>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</si>
  <si>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</si>
  <si>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</si>
  <si>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</si>
  <si>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</si>
  <si>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</si>
  <si>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</si>
  <si>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</si>
  <si>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</si>
  <si>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</si>
  <si>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</si>
  <si>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</si>
  <si>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</si>
  <si>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</si>
  <si>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</si>
  <si>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</si>
  <si>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</si>
  <si>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</si>
  <si>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</si>
  <si>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</si>
  <si>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</si>
  <si>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</si>
  <si>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</si>
  <si>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</si>
  <si>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</si>
  <si>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</si>
  <si>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</si>
  <si>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</si>
  <si>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</si>
  <si>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</si>
  <si>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</si>
  <si>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</si>
  <si>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</si>
  <si>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</si>
  <si>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</si>
  <si>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</si>
  <si>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</si>
  <si>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</si>
  <si>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</si>
  <si>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</si>
  <si>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</si>
  <si>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</si>
  <si>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</si>
  <si>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</si>
  <si>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</si>
  <si>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</si>
  <si>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</si>
  <si>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</si>
  <si>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</si>
  <si>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</si>
  <si>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</si>
  <si>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</si>
  <si>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</si>
  <si>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</si>
  <si>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</si>
  <si>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</si>
  <si>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</si>
  <si>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</si>
  <si>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</si>
  <si>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</si>
  <si>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</si>
  <si>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</si>
  <si>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</si>
  <si>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</si>
  <si>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</si>
  <si>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</si>
  <si>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</si>
  <si>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</si>
  <si>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</si>
  <si>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</si>
  <si>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</si>
  <si>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</si>
  <si>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</si>
  <si>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</si>
  <si>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</si>
  <si>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</si>
  <si>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</si>
  <si>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</si>
  <si>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</si>
  <si>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</si>
  <si>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</si>
  <si>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</si>
  <si>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</si>
  <si>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</si>
  <si>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</si>
  <si>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</si>
  <si>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</si>
  <si>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</si>
  <si>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</si>
  <si>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</si>
  <si>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</si>
  <si>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</si>
  <si>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</si>
  <si>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</si>
  <si>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</si>
  <si>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</si>
  <si>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</si>
  <si>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</si>
  <si>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</si>
  <si>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</si>
  <si>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</si>
  <si>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</si>
  <si>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</si>
  <si>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</si>
  <si>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</si>
  <si>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</si>
  <si>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</si>
  <si>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</si>
  <si>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</si>
  <si>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</si>
  <si>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</si>
  <si>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</si>
  <si>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</si>
  <si>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</si>
  <si>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</si>
  <si>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</si>
  <si>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</si>
  <si>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</si>
  <si>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</si>
  <si>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</si>
  <si>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</si>
  <si>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</si>
  <si>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</si>
  <si>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</si>
  <si>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</si>
  <si>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</si>
  <si>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</si>
  <si>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</si>
  <si>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</si>
  <si>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</si>
  <si>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</si>
  <si>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</si>
  <si>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</si>
  <si>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</si>
  <si>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</si>
  <si>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</si>
  <si>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</si>
  <si>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</si>
  <si>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</si>
  <si>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</si>
  <si>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</si>
  <si>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</si>
  <si>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</si>
  <si>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</si>
  <si>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</si>
  <si>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</si>
  <si>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</si>
  <si>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</si>
  <si>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</si>
  <si>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</si>
  <si>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</si>
  <si>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</si>
  <si>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</si>
  <si>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</si>
  <si>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</si>
  <si>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</si>
  <si>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</si>
  <si>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</si>
  <si>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</si>
  <si>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</si>
  <si>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</si>
  <si>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</si>
  <si>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</si>
  <si>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</si>
  <si>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</si>
  <si>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</si>
  <si>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</si>
  <si>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</si>
  <si>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</si>
  <si>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</si>
  <si>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</si>
  <si>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</si>
  <si>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</si>
  <si>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</si>
  <si>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</si>
  <si>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</si>
  <si>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</si>
  <si>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</si>
  <si>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</si>
  <si>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</si>
  <si>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</si>
  <si>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</si>
  <si>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</si>
  <si>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</si>
  <si>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</si>
  <si>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</si>
  <si>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</si>
  <si>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</si>
  <si>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</si>
  <si>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</si>
  <si>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</si>
  <si>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</si>
  <si>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</si>
  <si>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</si>
  <si>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</si>
  <si>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</si>
  <si>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</si>
  <si>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</si>
  <si>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</si>
  <si>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</si>
  <si>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</si>
  <si>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</si>
  <si>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</si>
  <si>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</si>
  <si>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</si>
  <si>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</si>
  <si>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</si>
  <si>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</si>
  <si>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</si>
  <si>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</si>
  <si>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</si>
  <si>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</si>
  <si>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</si>
  <si>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</si>
  <si>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</si>
  <si>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</si>
  <si>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</si>
  <si>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</si>
  <si>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</si>
  <si>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</si>
  <si>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</si>
  <si>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</si>
  <si>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</si>
  <si>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</si>
  <si>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</si>
  <si>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</si>
  <si>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</si>
  <si>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</si>
  <si>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</si>
  <si>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</si>
  <si>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</si>
  <si>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</si>
  <si>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</si>
  <si>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</si>
  <si>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</si>
  <si>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</si>
  <si>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</si>
  <si>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</si>
  <si>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</si>
  <si>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</si>
  <si>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</si>
  <si>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</si>
  <si>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</si>
  <si>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</si>
  <si>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</si>
  <si>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</si>
  <si>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</si>
  <si>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</si>
  <si>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</si>
  <si>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</si>
  <si>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</si>
  <si>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</si>
  <si>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</si>
  <si>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</si>
  <si>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</si>
  <si>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</si>
  <si>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</si>
  <si>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</si>
  <si>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</si>
  <si>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</si>
  <si>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</si>
  <si>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</si>
  <si>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</si>
  <si>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</si>
  <si>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</si>
  <si>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</si>
  <si>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</si>
  <si>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</si>
  <si>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</si>
  <si>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</si>
  <si>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</si>
  <si>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</si>
  <si>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</si>
  <si>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</si>
  <si>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</si>
  <si>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</si>
  <si>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</si>
  <si>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</si>
  <si>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</si>
  <si>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</si>
  <si>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</si>
  <si>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</si>
  <si>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</si>
  <si>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</si>
  <si>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</si>
  <si>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</si>
  <si>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</si>
  <si>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</si>
  <si>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</si>
  <si>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</si>
  <si>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</si>
  <si>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</si>
  <si>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</si>
  <si>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</si>
  <si>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</si>
  <si>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</si>
  <si>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</si>
  <si>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</si>
  <si>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</si>
  <si>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</si>
  <si>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</si>
  <si>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</si>
  <si>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</si>
  <si>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</si>
  <si>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</si>
  <si>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</si>
  <si>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</si>
  <si>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</si>
  <si>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</si>
  <si>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</si>
  <si>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</si>
  <si>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</si>
  <si>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</si>
  <si>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</si>
  <si>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</si>
  <si>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</si>
  <si>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</si>
  <si>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</si>
  <si>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</si>
  <si>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</si>
  <si>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</si>
  <si>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</si>
  <si>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</si>
  <si>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</si>
  <si>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</si>
  <si>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</si>
  <si>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</si>
  <si>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</si>
  <si>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</si>
  <si>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</si>
  <si>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</si>
  <si>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</si>
  <si>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</si>
  <si>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</si>
  <si>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</si>
  <si>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</si>
  <si>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</si>
  <si>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</si>
  <si>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</si>
  <si>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</si>
  <si>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</si>
  <si>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</si>
  <si>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</si>
  <si>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</si>
  <si>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</si>
  <si>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</si>
  <si>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</si>
  <si>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</si>
  <si>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</si>
  <si>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</si>
  <si>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</si>
  <si>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</si>
  <si>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</si>
  <si>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</si>
  <si>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</si>
  <si>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</si>
  <si>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</si>
  <si>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</si>
  <si>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</si>
  <si>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</si>
  <si>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</si>
  <si>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</si>
  <si>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</si>
  <si>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</si>
  <si>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</si>
  <si>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</si>
  <si>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</si>
  <si>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</si>
  <si>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</si>
  <si>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</si>
  <si>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</si>
  <si>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</si>
  <si>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</si>
  <si>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</si>
  <si>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</si>
  <si>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</si>
  <si>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</si>
  <si>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</si>
  <si>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</si>
  <si>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</si>
  <si>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</si>
  <si>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</si>
  <si>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</si>
  <si>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</si>
  <si>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</si>
  <si>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</si>
  <si>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</si>
  <si>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</si>
  <si>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</si>
  <si>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</si>
  <si>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</si>
  <si>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</si>
  <si>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</si>
  <si>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</si>
  <si>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</si>
  <si>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</si>
  <si>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</si>
  <si>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</si>
  <si>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</si>
  <si>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</si>
  <si>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</si>
  <si>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</si>
  <si>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</si>
  <si>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</si>
  <si>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</si>
  <si>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</si>
  <si>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</si>
  <si>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</si>
  <si>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</si>
  <si>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</si>
  <si>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</si>
  <si>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</si>
  <si>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</si>
  <si>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</si>
  <si>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</si>
  <si>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</si>
  <si>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</si>
  <si>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</si>
  <si>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</si>
  <si>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</si>
  <si>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</si>
  <si>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</si>
  <si>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</si>
  <si>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</si>
  <si>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</si>
  <si>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</si>
  <si>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</si>
  <si>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</si>
  <si>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</si>
  <si>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</si>
  <si>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</si>
  <si>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</si>
  <si>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</si>
  <si>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</si>
  <si>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</si>
  <si>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</si>
  <si>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</si>
  <si>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</si>
  <si>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</si>
  <si>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</si>
  <si>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</si>
  <si>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</si>
  <si>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</si>
  <si>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</si>
  <si>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</si>
  <si>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</si>
  <si>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</si>
  <si>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</si>
  <si>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</si>
  <si>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</si>
  <si>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</si>
  <si>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</si>
  <si>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</si>
  <si>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</si>
  <si>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</si>
  <si>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</si>
  <si>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</si>
  <si>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</si>
  <si>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</si>
  <si>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</si>
  <si>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</si>
  <si>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</si>
  <si>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</si>
  <si>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</si>
  <si>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</si>
  <si>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</si>
  <si>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</si>
  <si>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</si>
  <si>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</si>
  <si>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</si>
  <si>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</si>
  <si>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</si>
  <si>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</si>
  <si>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</si>
  <si>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</si>
  <si>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</si>
  <si>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</si>
  <si>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</si>
  <si>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</si>
  <si>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</si>
  <si>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</si>
  <si>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</si>
  <si>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</si>
  <si>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</si>
  <si>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</si>
  <si>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</si>
  <si>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</si>
  <si>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</si>
  <si>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</si>
  <si>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</si>
  <si>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</si>
  <si>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</si>
  <si>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</si>
  <si>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</si>
  <si>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</si>
  <si>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</si>
  <si>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</si>
  <si>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</si>
  <si>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</si>
  <si>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</si>
  <si>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</si>
  <si>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</si>
  <si>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</si>
  <si>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</si>
  <si>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</si>
  <si>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</si>
  <si>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</si>
  <si>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</si>
  <si>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</si>
  <si>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</si>
  <si>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</si>
  <si>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</si>
  <si>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</si>
  <si>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</si>
  <si>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</si>
  <si>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</si>
  <si>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</si>
  <si>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</si>
  <si>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</si>
  <si>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</si>
  <si>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</si>
  <si>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</si>
  <si>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</si>
  <si>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</si>
  <si>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</si>
  <si>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</si>
  <si>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</si>
  <si>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</si>
  <si>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</si>
  <si>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</si>
  <si>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</si>
  <si>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</si>
  <si>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</si>
  <si>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</si>
  <si>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</si>
  <si>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</si>
  <si>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</si>
  <si>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</si>
  <si>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</si>
  <si>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</si>
  <si>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</si>
  <si>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</si>
  <si>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</si>
  <si>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</si>
  <si>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</si>
  <si>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</si>
  <si>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</si>
  <si>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</si>
  <si>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</si>
  <si>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</si>
  <si>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</si>
  <si>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</si>
  <si>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</si>
  <si>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</si>
  <si>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</si>
  <si>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</si>
  <si>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</si>
  <si>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</si>
  <si>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</si>
  <si>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</si>
  <si>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</si>
  <si>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</si>
  <si>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</si>
  <si>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</si>
  <si>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</si>
  <si>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</si>
  <si>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</si>
  <si>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</si>
  <si>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</si>
  <si>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</si>
  <si>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</si>
  <si>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</si>
  <si>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</si>
  <si>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</si>
  <si>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</si>
  <si>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</si>
  <si>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</si>
  <si>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</si>
  <si>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</si>
  <si>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</si>
  <si>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</si>
  <si>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</si>
  <si>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</si>
  <si>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</si>
  <si>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</si>
  <si>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</si>
  <si>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</si>
  <si>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</si>
  <si>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</si>
  <si>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</si>
  <si>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</si>
  <si>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</si>
  <si>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</si>
  <si>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</si>
  <si>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</si>
  <si>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</si>
  <si>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</si>
  <si>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</si>
  <si>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</si>
  <si>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</si>
  <si>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</si>
  <si>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</si>
  <si>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</si>
  <si>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</si>
  <si>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</si>
  <si>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</si>
  <si>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</si>
  <si>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</si>
  <si>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</si>
  <si>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</si>
  <si>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</si>
  <si>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</si>
  <si>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</si>
  <si>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</si>
  <si>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</si>
  <si>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</si>
  <si>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</si>
  <si>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</si>
  <si>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</si>
  <si>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</si>
  <si>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</si>
  <si>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</si>
  <si>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</si>
  <si>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</si>
  <si>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</si>
  <si>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</si>
  <si>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</si>
  <si>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</si>
  <si>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</si>
  <si>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</si>
  <si>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</si>
  <si>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</si>
  <si>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</si>
  <si>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</si>
  <si>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</si>
  <si>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</si>
  <si>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</si>
  <si>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</si>
  <si>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</si>
  <si>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</si>
  <si>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</si>
  <si>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</si>
  <si>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</si>
  <si>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</si>
  <si>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</si>
  <si>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</si>
  <si>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</si>
  <si>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</si>
  <si>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</si>
  <si>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</si>
  <si>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</si>
  <si>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</si>
  <si>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</si>
  <si>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</si>
  <si>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</si>
  <si>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</si>
  <si>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</si>
  <si>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</si>
  <si>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</si>
  <si>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</si>
  <si>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</si>
  <si>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</si>
  <si>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</si>
  <si>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</si>
  <si>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</si>
  <si>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</si>
  <si>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</si>
  <si>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</si>
  <si>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</si>
  <si>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</si>
  <si>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</si>
  <si>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</si>
  <si>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</si>
  <si>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</si>
  <si>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</si>
  <si>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</si>
  <si>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</si>
  <si>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</si>
  <si>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</si>
  <si>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</si>
  <si>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</si>
  <si>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</si>
  <si>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</si>
  <si>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</si>
  <si>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</si>
  <si>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</si>
  <si>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</si>
  <si>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</si>
  <si>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</si>
  <si>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</si>
  <si>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</si>
  <si>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</si>
  <si>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</si>
  <si>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</si>
  <si>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</si>
  <si>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</si>
  <si>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</si>
  <si>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</si>
  <si>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</si>
  <si>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</si>
  <si>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</si>
  <si>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</si>
  <si>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</si>
  <si>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</si>
  <si>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</si>
  <si>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</si>
  <si>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</si>
  <si>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</si>
  <si>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</si>
  <si>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</si>
  <si>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</si>
  <si>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</si>
  <si>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</si>
  <si>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</si>
  <si>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</si>
  <si>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</si>
  <si>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</si>
  <si>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</si>
  <si>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</si>
  <si>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</si>
  <si>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</si>
  <si>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</si>
  <si>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</si>
  <si>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</si>
  <si>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</si>
  <si>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</si>
  <si>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</si>
  <si>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</si>
  <si>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</si>
  <si>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</si>
  <si>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</si>
  <si>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</si>
  <si>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</si>
  <si>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</si>
  <si>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</si>
  <si>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</si>
  <si>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</si>
  <si>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</si>
  <si>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</si>
  <si>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</si>
  <si>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</si>
  <si>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</si>
  <si>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</si>
  <si>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</si>
  <si>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</si>
  <si>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</si>
  <si>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</si>
  <si>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</si>
  <si>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</si>
  <si>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</si>
  <si>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</si>
  <si>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</si>
  <si>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</si>
  <si>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</si>
  <si>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</si>
  <si>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</si>
  <si>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</si>
  <si>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</si>
  <si>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</si>
  <si>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</si>
  <si>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</si>
  <si>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</si>
  <si>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</si>
  <si>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</si>
  <si>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</si>
  <si>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</si>
  <si>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</si>
  <si>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</si>
  <si>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</si>
  <si>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</si>
  <si>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</si>
  <si>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</si>
  <si>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</si>
  <si>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</si>
  <si>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</si>
  <si>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</si>
  <si>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</si>
  <si>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</si>
  <si>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</si>
  <si>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</si>
  <si>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</si>
  <si>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</si>
  <si>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</si>
  <si>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</si>
  <si>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</si>
  <si>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</si>
  <si>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</si>
  <si>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</si>
  <si>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</si>
  <si>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</si>
  <si>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</si>
  <si>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</si>
  <si>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</si>
  <si>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</si>
  <si>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</si>
  <si>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</si>
  <si>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</si>
  <si>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</si>
  <si>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</si>
  <si>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</si>
  <si>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</si>
  <si>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</si>
  <si>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</si>
  <si>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</si>
  <si>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</si>
  <si>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</si>
  <si>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</si>
  <si>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</si>
  <si>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</si>
  <si>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</si>
  <si>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</si>
  <si>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</si>
  <si>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</si>
  <si>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</si>
  <si>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</si>
  <si>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</si>
  <si>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</si>
  <si>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</si>
  <si>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</si>
  <si>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</si>
  <si>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</si>
  <si>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</si>
  <si>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</si>
  <si>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</si>
  <si>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</si>
  <si>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</si>
  <si>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</si>
  <si>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</si>
  <si>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</si>
  <si>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</si>
  <si>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</si>
  <si>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</si>
  <si>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</si>
  <si>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</si>
  <si>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</si>
  <si>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</si>
  <si>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</si>
  <si>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</si>
  <si>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</si>
  <si>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</si>
  <si>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</si>
  <si>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</si>
  <si>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</si>
  <si>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</si>
  <si>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</si>
  <si>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</si>
  <si>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</si>
  <si>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</si>
  <si>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</si>
  <si>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</si>
  <si>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</si>
  <si>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</si>
  <si>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</si>
  <si>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</si>
  <si>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</si>
  <si>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</si>
  <si>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</si>
  <si>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</si>
  <si>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</si>
  <si>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</si>
  <si>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</si>
  <si>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</si>
  <si>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</si>
  <si>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</si>
  <si>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</si>
  <si>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</si>
  <si>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</si>
  <si>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</si>
  <si>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</si>
  <si>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</si>
  <si>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</si>
  <si>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</si>
  <si>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</si>
  <si>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</si>
  <si>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</si>
  <si>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</si>
  <si>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</si>
  <si>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</si>
  <si>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</si>
  <si>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</si>
  <si>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</si>
  <si>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</si>
  <si>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</si>
  <si>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</si>
  <si>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</si>
  <si>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</si>
  <si>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</si>
  <si>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</si>
  <si>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</si>
  <si>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</si>
  <si>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</si>
  <si>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</si>
  <si>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</si>
  <si>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</si>
  <si>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</si>
  <si>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</si>
  <si>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</si>
  <si>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</si>
  <si>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</si>
  <si>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</si>
  <si>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</si>
  <si>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</si>
  <si>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</si>
  <si>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</si>
  <si>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</si>
  <si>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</si>
  <si>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</si>
  <si>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</si>
  <si>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</si>
  <si>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</si>
  <si>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</si>
  <si>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</si>
  <si>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</si>
  <si>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</si>
  <si>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</si>
  <si>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</si>
  <si>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</si>
  <si>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</si>
  <si>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</si>
  <si>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</si>
  <si>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</si>
  <si>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</si>
  <si>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</si>
  <si>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</si>
  <si>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</si>
  <si>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</si>
  <si>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</si>
  <si>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</si>
  <si>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</si>
  <si>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</si>
  <si>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</si>
  <si>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</si>
  <si>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</si>
  <si>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</si>
  <si>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</si>
  <si>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</si>
  <si>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</si>
  <si>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</si>
  <si>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</si>
  <si>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</si>
  <si>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</si>
  <si>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</si>
  <si>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</si>
  <si>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</si>
  <si>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</si>
  <si>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</si>
  <si>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</si>
  <si>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</si>
  <si>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</si>
  <si>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</si>
  <si>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</si>
  <si>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</si>
  <si>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</si>
  <si>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</si>
  <si>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</si>
  <si>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</si>
  <si>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</si>
  <si>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</si>
  <si>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</si>
  <si>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</si>
  <si>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</si>
  <si>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</si>
  <si>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</si>
  <si>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</si>
  <si>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</si>
  <si>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</si>
  <si>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</si>
  <si>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</si>
  <si>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</si>
  <si>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</si>
  <si>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</si>
  <si>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</si>
  <si>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</si>
  <si>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</si>
  <si>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</si>
  <si>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</si>
  <si>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</si>
  <si>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</si>
  <si>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</si>
  <si>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</si>
  <si>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</si>
  <si>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</si>
  <si>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</si>
  <si>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</si>
  <si>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</si>
  <si>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</si>
  <si>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</si>
  <si>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</si>
  <si>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</si>
  <si>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</si>
  <si>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</si>
  <si>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</si>
  <si>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</si>
  <si>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</si>
  <si>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</si>
  <si>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</si>
  <si>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</si>
  <si>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</si>
  <si>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</si>
  <si>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</si>
  <si>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</si>
  <si>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</si>
  <si>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</si>
  <si>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</si>
  <si>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</si>
  <si>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</si>
  <si>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</si>
  <si>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</si>
  <si>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</si>
  <si>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</si>
  <si>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</si>
  <si>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</si>
  <si>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</si>
  <si>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</si>
  <si>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</si>
  <si>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</si>
  <si>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</si>
  <si>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</si>
  <si>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</si>
  <si>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</si>
  <si>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</si>
  <si>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</si>
  <si>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</si>
  <si>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</si>
  <si>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</si>
  <si>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</si>
  <si>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</si>
  <si>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</si>
  <si>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</si>
  <si>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</si>
  <si>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</si>
  <si>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</si>
  <si>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</si>
  <si>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</si>
  <si>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</si>
  <si>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</si>
  <si>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</si>
  <si>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</si>
  <si>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</si>
  <si>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</si>
  <si>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</si>
  <si>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</si>
  <si>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</si>
  <si>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</si>
  <si>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</si>
  <si>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</si>
  <si>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</si>
  <si>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</si>
  <si>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</si>
  <si>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</si>
  <si>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</si>
  <si>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</si>
  <si>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</si>
  <si>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</si>
  <si>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</si>
  <si>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</si>
  <si>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</si>
  <si>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</si>
  <si>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</si>
  <si>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</si>
  <si>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</si>
  <si>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</si>
  <si>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</si>
  <si>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</si>
  <si>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</si>
  <si>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</si>
  <si>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</si>
  <si>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</si>
  <si>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</si>
  <si>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</si>
  <si>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</si>
  <si>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</si>
  <si>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</si>
  <si>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</si>
  <si>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</si>
  <si>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</si>
  <si>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</si>
  <si>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</si>
  <si>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</si>
  <si>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</si>
  <si>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</si>
  <si>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</si>
  <si>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</si>
  <si>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</si>
  <si>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</si>
  <si>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</si>
  <si>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</si>
  <si>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</si>
  <si>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</si>
  <si>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</si>
  <si>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</si>
  <si>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</si>
  <si>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</si>
  <si>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</si>
  <si>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</si>
  <si>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</si>
  <si>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</si>
  <si>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</si>
  <si>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</si>
  <si>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</si>
  <si>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</si>
  <si>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</si>
  <si>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</si>
  <si>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</si>
  <si>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</si>
  <si>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</si>
  <si>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</si>
  <si>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</si>
  <si>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</si>
  <si>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</si>
  <si>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</si>
  <si>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</si>
  <si>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</si>
  <si>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</si>
  <si>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</si>
  <si>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</si>
  <si>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</si>
  <si>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</si>
  <si>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</si>
  <si>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</si>
  <si>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</si>
  <si>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</si>
  <si>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</si>
  <si>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</si>
  <si>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</si>
  <si>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</si>
  <si>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</si>
  <si>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</si>
  <si>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</si>
  <si>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</si>
  <si>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</si>
  <si>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</si>
  <si>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</si>
  <si>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</si>
  <si>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</si>
  <si>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</si>
  <si>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</si>
  <si>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</si>
  <si>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</si>
  <si>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</si>
  <si>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</si>
  <si>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</si>
  <si>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</si>
  <si>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</si>
  <si>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</si>
  <si>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</si>
  <si>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</si>
  <si>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</si>
  <si>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</si>
  <si>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</si>
  <si>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</si>
  <si>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</si>
  <si>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</si>
  <si>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</si>
  <si>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</si>
  <si>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</si>
  <si>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</si>
  <si>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</si>
  <si>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</si>
  <si>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</si>
  <si>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</si>
  <si>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</si>
  <si>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</si>
  <si>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</si>
  <si>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</si>
  <si>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</si>
  <si>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</si>
  <si>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</si>
  <si>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</si>
  <si>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</si>
  <si>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</si>
  <si>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</si>
  <si>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</si>
  <si>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</si>
  <si>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</si>
  <si>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</si>
  <si>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</si>
  <si>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</si>
  <si>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</si>
  <si>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</si>
  <si>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</si>
  <si>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</si>
  <si>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</si>
  <si>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</si>
  <si>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</si>
  <si>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</si>
  <si>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</si>
  <si>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</si>
  <si>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</si>
  <si>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</si>
  <si>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</si>
  <si>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</si>
  <si>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</si>
  <si>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</si>
  <si>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</si>
  <si>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</si>
  <si>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</si>
  <si>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</si>
  <si>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</si>
  <si>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</si>
  <si>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</si>
  <si>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</si>
  <si>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</si>
  <si>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</si>
  <si>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</si>
  <si>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</si>
  <si>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</si>
  <si>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</si>
  <si>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</si>
  <si>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</si>
  <si>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</si>
  <si>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</si>
  <si>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</si>
  <si>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</si>
  <si>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</si>
  <si>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</si>
  <si>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</si>
  <si>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</si>
  <si>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</si>
  <si>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</si>
  <si>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</si>
  <si>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</si>
  <si>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</si>
  <si>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</si>
  <si>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</si>
  <si>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</si>
  <si>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</si>
  <si>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</si>
  <si>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</si>
  <si>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</si>
  <si>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</si>
  <si>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</si>
  <si>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</si>
  <si>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</si>
  <si>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</si>
  <si>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</si>
  <si>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</si>
  <si>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</si>
  <si>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</si>
  <si>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</si>
  <si>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</si>
  <si>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</si>
  <si>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</si>
  <si>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</si>
  <si>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</si>
  <si>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</si>
  <si>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</si>
  <si>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</si>
  <si>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</si>
  <si>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</si>
  <si>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</si>
  <si>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</si>
  <si>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</si>
  <si>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</si>
  <si>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</si>
  <si>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</si>
  <si>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</si>
  <si>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</si>
  <si>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</si>
  <si>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</si>
  <si>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</si>
  <si>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</si>
  <si>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</si>
  <si>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</si>
  <si>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</si>
  <si>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</si>
  <si>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</si>
  <si>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</si>
  <si>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</si>
  <si>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</si>
  <si>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</si>
  <si>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</si>
  <si>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</si>
  <si>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</si>
  <si>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</si>
  <si>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</si>
  <si>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</si>
  <si>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</si>
  <si>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</si>
  <si>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</si>
  <si>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</si>
  <si>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</si>
  <si>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</si>
  <si>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</si>
  <si>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</si>
  <si>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</si>
  <si>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</si>
  <si>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</si>
  <si>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</si>
  <si>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</si>
  <si>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</si>
  <si>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</si>
  <si>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</si>
  <si>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</si>
  <si>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</si>
  <si>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</si>
  <si>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</si>
  <si>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</si>
  <si>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</si>
  <si>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</si>
  <si>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</si>
  <si>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</si>
  <si>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</si>
  <si>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</si>
  <si>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</si>
  <si>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</si>
  <si>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</si>
  <si>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</si>
  <si>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</si>
  <si>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</si>
  <si>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</si>
  <si>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</si>
  <si>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</si>
  <si>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</si>
  <si>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</si>
  <si>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</si>
  <si>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</si>
  <si>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</si>
  <si>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</si>
  <si>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</si>
  <si>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</si>
  <si>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</si>
  <si>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</si>
  <si>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</si>
  <si>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</si>
  <si>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</si>
  <si>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</si>
  <si>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</si>
  <si>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</si>
  <si>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</si>
  <si>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</si>
  <si>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</si>
  <si>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</si>
  <si>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</si>
  <si>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</si>
  <si>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</si>
  <si>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</si>
  <si>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</si>
  <si>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</si>
  <si>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</si>
  <si>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</si>
  <si>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</si>
  <si>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</si>
  <si>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</si>
  <si>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</si>
  <si>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</si>
  <si>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</si>
  <si>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</si>
  <si>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</si>
  <si>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</si>
  <si>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</si>
  <si>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</si>
  <si>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</si>
  <si>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</si>
  <si>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</si>
  <si>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</si>
  <si>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</si>
  <si>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</si>
  <si>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</si>
  <si>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</si>
  <si>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</si>
  <si>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</si>
  <si>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</si>
  <si>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</si>
  <si>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</si>
  <si>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</si>
  <si>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</si>
  <si>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</si>
  <si>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</si>
  <si>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</si>
  <si>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</si>
  <si>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</si>
  <si>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</si>
  <si>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</si>
  <si>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</si>
  <si>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</si>
  <si>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</si>
  <si>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</si>
  <si>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</si>
  <si>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</si>
  <si>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</si>
  <si>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</si>
  <si>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</si>
  <si>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</si>
  <si>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</si>
  <si>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</si>
  <si>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</si>
  <si>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</si>
  <si>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</si>
  <si>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</si>
  <si>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</si>
  <si>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</si>
  <si>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</si>
  <si>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</si>
  <si>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</si>
  <si>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</si>
  <si>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</si>
  <si>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</si>
  <si>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</si>
  <si>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</si>
  <si>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</si>
  <si>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</si>
  <si>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</si>
  <si>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</si>
  <si>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</si>
  <si>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</si>
  <si>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</si>
  <si>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</si>
  <si>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</si>
  <si>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</si>
  <si>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</si>
  <si>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</si>
  <si>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</si>
  <si>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</si>
  <si>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</si>
  <si>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</si>
  <si>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</si>
  <si>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</si>
  <si>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</si>
  <si>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</si>
  <si>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</si>
  <si>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</si>
  <si>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</si>
  <si>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</si>
  <si>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</si>
  <si>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</si>
  <si>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</si>
  <si>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</si>
  <si>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</si>
  <si>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</si>
  <si>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</si>
  <si>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</si>
  <si>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</si>
  <si>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</si>
  <si>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</si>
  <si>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</si>
  <si>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</si>
  <si>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</si>
  <si>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</si>
  <si>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</si>
  <si>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</si>
  <si>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</si>
  <si>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</si>
  <si>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</si>
  <si>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</si>
  <si>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</si>
  <si>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</si>
  <si>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</si>
  <si>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</si>
  <si>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</si>
  <si>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</si>
  <si>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</si>
  <si>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</si>
  <si>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</si>
  <si>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</si>
  <si>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</si>
  <si>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</si>
  <si>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</si>
  <si>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</si>
  <si>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</si>
  <si>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</si>
  <si>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</si>
  <si>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</si>
  <si>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</si>
  <si>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</si>
  <si>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</si>
  <si>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</si>
  <si>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</si>
  <si>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</si>
  <si>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</si>
  <si>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</si>
  <si>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</si>
  <si>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</si>
  <si>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</si>
  <si>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</si>
  <si>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</si>
  <si>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</si>
  <si>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</si>
  <si>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</si>
  <si>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</si>
  <si>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</si>
  <si>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</si>
  <si>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</si>
  <si>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</si>
  <si>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</si>
  <si>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</si>
  <si>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</si>
  <si>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</si>
  <si>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</si>
  <si>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</si>
  <si>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</si>
  <si>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</si>
  <si>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</si>
  <si>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</si>
  <si>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</si>
  <si>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</si>
  <si>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</si>
  <si>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</si>
  <si>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</si>
  <si>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</si>
  <si>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</si>
  <si>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</si>
  <si>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</si>
  <si>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</si>
  <si>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</si>
  <si>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</si>
  <si>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</si>
  <si>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</si>
  <si>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</si>
  <si>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</si>
  <si>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</si>
  <si>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</si>
  <si>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</si>
  <si>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</si>
  <si>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</si>
  <si>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</si>
  <si>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</si>
  <si>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</si>
  <si>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</si>
  <si>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</si>
  <si>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</si>
  <si>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</si>
  <si>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</si>
  <si>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</si>
  <si>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</si>
  <si>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</si>
  <si>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</si>
  <si>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</si>
  <si>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</si>
  <si>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</si>
  <si>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</si>
  <si>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</si>
  <si>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</si>
  <si>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</si>
  <si>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</si>
  <si>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</si>
  <si>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</si>
  <si>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</si>
  <si>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</si>
  <si>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</si>
  <si>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</si>
  <si>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</si>
  <si>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</si>
  <si>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</si>
  <si>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</si>
  <si>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</si>
  <si>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</si>
  <si>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</si>
  <si>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</si>
  <si>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</si>
  <si>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</si>
  <si>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</si>
  <si>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</si>
  <si>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</si>
  <si>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</si>
  <si>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</si>
  <si>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</si>
  <si>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</si>
  <si>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</si>
  <si>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</si>
  <si>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</si>
  <si>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</si>
  <si>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</si>
  <si>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</si>
  <si>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</si>
  <si>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</si>
  <si>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</si>
  <si>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</si>
  <si>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</si>
  <si>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</si>
  <si>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</si>
  <si>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</si>
  <si>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</si>
  <si>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</si>
  <si>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</si>
  <si>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</si>
  <si>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</si>
  <si>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</si>
  <si>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</si>
  <si>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</si>
  <si>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</si>
  <si>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</si>
  <si>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</si>
  <si>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</si>
  <si>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</si>
  <si>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</si>
  <si>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</si>
  <si>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</si>
  <si>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</si>
  <si>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</si>
  <si>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</si>
  <si>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</si>
  <si>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</si>
  <si>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</si>
  <si>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</si>
  <si>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</si>
  <si>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</si>
  <si>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</si>
  <si>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</si>
  <si>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</si>
  <si>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</si>
  <si>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</si>
  <si>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</si>
  <si>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</si>
  <si>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</si>
  <si>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</si>
  <si>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</si>
  <si>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</si>
  <si>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</si>
  <si>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</si>
  <si>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</si>
  <si>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</si>
  <si>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</si>
  <si>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</si>
  <si>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</si>
  <si>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</si>
  <si>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</si>
  <si>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</si>
  <si>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</si>
  <si>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</si>
  <si>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</si>
  <si>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</si>
  <si>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</si>
  <si>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</si>
  <si>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</si>
  <si>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</si>
  <si>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</si>
  <si>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</si>
  <si>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</si>
  <si>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</si>
  <si>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</si>
  <si>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</si>
  <si>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</si>
  <si>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</si>
  <si>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</si>
  <si>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</si>
  <si>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</si>
  <si>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</si>
  <si>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</si>
  <si>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</si>
  <si>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</si>
  <si>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</si>
  <si>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</si>
  <si>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</si>
  <si>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</si>
  <si>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</si>
  <si>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</si>
  <si>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</si>
  <si>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</si>
  <si>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</si>
  <si>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</si>
  <si>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</si>
  <si>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</si>
  <si>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</si>
  <si>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</si>
  <si>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</si>
  <si>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</si>
  <si>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</si>
  <si>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</si>
  <si>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</si>
  <si>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</si>
  <si>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</si>
  <si>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</si>
  <si>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</si>
  <si>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</si>
  <si>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</si>
  <si>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</si>
  <si>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</si>
  <si>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</si>
  <si>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</si>
  <si>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</si>
  <si>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</si>
  <si>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</si>
  <si>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</si>
  <si>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</si>
  <si>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</si>
  <si>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</si>
  <si>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</si>
  <si>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</si>
  <si>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</si>
  <si>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</si>
  <si>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</si>
  <si>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</si>
  <si>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</si>
  <si>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</si>
  <si>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</si>
  <si>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</si>
  <si>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</si>
  <si>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</si>
  <si>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</si>
  <si>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</si>
  <si>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</si>
  <si>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</si>
  <si>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</si>
  <si>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</si>
  <si>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</si>
  <si>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</si>
  <si>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</si>
  <si>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</si>
  <si>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</si>
  <si>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</si>
  <si>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</si>
  <si>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</si>
  <si>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</si>
  <si>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</si>
  <si>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</si>
  <si>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</si>
  <si>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</si>
  <si>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</si>
  <si>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</si>
  <si>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</si>
  <si>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</si>
  <si>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</si>
  <si>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</si>
  <si>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</si>
  <si>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</si>
  <si>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</si>
  <si>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</si>
  <si>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</si>
  <si>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</si>
  <si>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</si>
  <si>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</si>
  <si>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</si>
  <si>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</si>
  <si>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</si>
  <si>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</si>
  <si>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</si>
  <si>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</si>
  <si>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</si>
  <si>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</si>
  <si>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</si>
  <si>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</si>
  <si>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</si>
  <si>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</si>
  <si>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</si>
  <si>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</si>
  <si>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</si>
  <si>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</si>
  <si>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</si>
  <si>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</si>
  <si>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</si>
  <si>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</si>
  <si>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</si>
  <si>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</si>
  <si>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</si>
  <si>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</si>
  <si>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</si>
  <si>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</si>
  <si>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</si>
  <si>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</si>
  <si>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</si>
  <si>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</si>
  <si>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</si>
  <si>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</si>
  <si>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</si>
  <si>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</si>
  <si>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</si>
  <si>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</si>
  <si>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</si>
  <si>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</si>
  <si>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</si>
  <si>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</si>
  <si>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</si>
  <si>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</si>
  <si>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</si>
  <si>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</si>
  <si>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</si>
  <si>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</si>
  <si>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</si>
  <si>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</si>
  <si>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</si>
  <si>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</si>
  <si>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</si>
  <si>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</si>
  <si>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</si>
  <si>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</si>
  <si>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</si>
  <si>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</si>
  <si>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</si>
  <si>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</si>
  <si>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</si>
  <si>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</si>
  <si>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</si>
  <si>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</si>
  <si>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</si>
  <si>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</si>
  <si>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</si>
  <si>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</si>
  <si>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</si>
  <si>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</si>
  <si>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</si>
  <si>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</si>
  <si>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</si>
  <si>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</si>
  <si>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</si>
  <si>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</si>
  <si>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</si>
  <si>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</si>
  <si>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</si>
  <si>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</si>
  <si>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</si>
  <si>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</si>
  <si>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</si>
  <si>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</si>
  <si>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</si>
  <si>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</si>
  <si>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</si>
  <si>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</si>
  <si>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</si>
  <si>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</si>
  <si>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</si>
  <si>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</si>
  <si>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</si>
  <si>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</si>
  <si>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</si>
  <si>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</si>
  <si>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</si>
  <si>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</si>
  <si>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</si>
  <si>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</si>
  <si>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</si>
  <si>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</si>
  <si>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</si>
  <si>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</si>
  <si>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</si>
  <si>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</si>
  <si>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</si>
  <si>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</si>
  <si>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</si>
  <si>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</si>
  <si>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</si>
  <si>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</si>
  <si>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</si>
  <si>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</si>
  <si>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</si>
  <si>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</si>
  <si>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</si>
  <si>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</si>
  <si>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</si>
  <si>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</si>
  <si>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</si>
  <si>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</si>
  <si>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</si>
  <si>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</si>
  <si>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</si>
  <si>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</si>
  <si>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</si>
  <si>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</si>
  <si>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</si>
  <si>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</si>
  <si>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</si>
  <si>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</si>
  <si>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</si>
  <si>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</si>
  <si>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</si>
  <si>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</si>
  <si>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</si>
  <si>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</si>
  <si>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</si>
  <si>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</si>
  <si>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</si>
  <si>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</si>
  <si>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</si>
  <si>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</si>
  <si>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</si>
  <si>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</si>
  <si>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</si>
  <si>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</si>
  <si>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</si>
  <si>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</si>
  <si>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</si>
  <si>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</si>
  <si>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</si>
  <si>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</si>
  <si>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</si>
  <si>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</si>
  <si>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</si>
  <si>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</si>
  <si>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</si>
  <si>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</si>
  <si>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</si>
  <si>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</si>
  <si>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</si>
  <si>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</si>
  <si>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</si>
  <si>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</si>
  <si>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</si>
  <si>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</si>
  <si>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</si>
  <si>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</si>
  <si>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</si>
  <si>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</si>
  <si>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</si>
  <si>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</si>
  <si>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</si>
  <si>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</si>
  <si>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</si>
  <si>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</si>
  <si>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</si>
  <si>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</si>
  <si>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</si>
  <si>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</si>
  <si>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</si>
  <si>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</si>
  <si>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</si>
  <si>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</si>
  <si>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</si>
  <si>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</si>
  <si>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</si>
  <si>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</si>
  <si>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</si>
  <si>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</si>
  <si>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</si>
  <si>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</si>
  <si>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</si>
  <si>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</si>
  <si>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</si>
  <si>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</si>
  <si>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</si>
  <si>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</si>
  <si>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</si>
  <si>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</si>
  <si>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</si>
  <si>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</si>
  <si>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</si>
  <si>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</si>
  <si>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</si>
  <si>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</si>
  <si>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</si>
  <si>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</si>
  <si>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</si>
  <si>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</si>
  <si>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</si>
  <si>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</si>
  <si>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</si>
  <si>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</si>
  <si>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</si>
  <si>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</si>
  <si>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</si>
  <si>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</si>
  <si>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</si>
  <si>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</si>
  <si>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</si>
  <si>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</si>
  <si>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</si>
  <si>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</si>
  <si>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</si>
  <si>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</si>
  <si>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</si>
  <si>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</si>
  <si>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</si>
  <si>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</si>
  <si>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</si>
  <si>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</si>
  <si>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</si>
  <si>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</si>
  <si>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</si>
  <si>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</si>
  <si>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</si>
  <si>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</si>
  <si>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</si>
  <si>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</si>
  <si>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</si>
  <si>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</si>
  <si>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</si>
  <si>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</si>
  <si>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</si>
  <si>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</si>
  <si>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</si>
  <si>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</si>
  <si>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</si>
  <si>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</si>
  <si>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</si>
  <si>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</si>
  <si>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</si>
  <si>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</si>
  <si>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</si>
  <si>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</si>
  <si>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</si>
  <si>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</si>
  <si>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</si>
  <si>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</si>
  <si>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</si>
  <si>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</si>
  <si>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</si>
  <si>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</si>
  <si>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</si>
  <si>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</si>
  <si>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</si>
  <si>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</si>
  <si>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</si>
  <si>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</si>
  <si>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</si>
  <si>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</si>
  <si>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</si>
  <si>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</si>
  <si>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</si>
  <si>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</si>
  <si>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</si>
  <si>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</si>
  <si>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</si>
  <si>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</si>
  <si>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</si>
  <si>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</si>
  <si>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</si>
  <si>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</si>
  <si>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</si>
  <si>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</si>
  <si>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</si>
  <si>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</si>
  <si>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</si>
  <si>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</si>
  <si>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</si>
  <si>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</si>
  <si>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</si>
  <si>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</si>
  <si>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</si>
  <si>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</si>
  <si>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</si>
  <si>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</si>
  <si>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</si>
  <si>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</si>
  <si>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</si>
  <si>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</si>
  <si>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</si>
  <si>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</si>
  <si>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</si>
  <si>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</si>
  <si>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</si>
  <si>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</si>
  <si>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</si>
  <si>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</si>
  <si>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</si>
  <si>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</si>
  <si>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</si>
  <si>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</si>
  <si>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</si>
  <si>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</si>
  <si>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</si>
  <si>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</si>
  <si>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</si>
  <si>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</si>
  <si>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</si>
  <si>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</si>
  <si>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</si>
  <si>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</si>
  <si>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</si>
  <si>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</si>
  <si>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we have SCECO faiure and 
team connected PG at YBR0725 
also we make complain 
YBR0725 #2904224560  at site 
HRD0858 #2904225651
HRD0833 #2904223486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</si>
  <si>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</si>
  <si>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</si>
  <si>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</si>
  <si>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</si>
  <si>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</si>
  <si>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</si>
  <si>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</si>
  <si>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</si>
  <si>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</si>
  <si>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</si>
  <si>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</si>
  <si>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no pcm </t>
  </si>
  <si>
    <t>ryq0972</t>
  </si>
  <si>
    <t xml:space="preserve">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</si>
  <si>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</si>
  <si>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</si>
  <si>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</si>
  <si>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</si>
  <si>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</si>
  <si>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</si>
  <si>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</si>
  <si>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</si>
  <si>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PCM-20251208-00001688</t>
  </si>
  <si>
    <t xml:space="preserve">EM team on the way need 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</si>
  <si>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</si>
  <si>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</si>
  <si>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</si>
  <si>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</si>
  <si>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</si>
  <si>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</si>
  <si>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</si>
  <si>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</si>
  <si>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</si>
  <si>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</si>
  <si>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TT-20251208-00441</t>
  </si>
  <si>
    <t xml:space="preserve">EM team at site </t>
  </si>
  <si>
    <t>PCM-20251208-00001680</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</si>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</sst>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8" fillId="9" borderId="8"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6" totalsRowShown="0" headerRowDxfId="96" dataDxfId="95" headerRowBorderDxfId="93" tableBorderDxfId="94" totalsRowBorderDxfId="92">
  <autoFilter ref="A1:L1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2" totalsRowShown="0" headerRowDxfId="79" dataDxfId="78" headerRowBorderDxfId="76" tableBorderDxfId="77" totalsRowBorderDxfId="75">
  <autoFilter ref="A1:L2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9" totalsRowShown="0" headerRowDxfId="46" dataDxfId="45" headerRowBorderDxfId="43" tableBorderDxfId="44" totalsRowBorderDxfId="42">
  <autoFilter ref="A1:L1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7" totalsRowShown="0" headerRowDxfId="29" dataDxfId="28" headerRowBorderDxfId="26" tableBorderDxfId="27">
  <autoFilter ref="A1:L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8" totalsRowShown="0" headerRowDxfId="13" tableBorderDxfId="12">
  <autoFilter ref="A1:L3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6"/>
  <sheetViews>
    <sheetView workbookViewId="0">
      <selection activeCell="K6" sqref="K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336.7200418981447</v>
      </c>
      <c r="H2" s="73">
        <v>45662.943402777775</v>
      </c>
      <c r="I2" s="56" t="str">
        <f>IFERROR(VLOOKUP(D2,DB!A:F,6,0),"")</f>
        <v>Generator-SG</v>
      </c>
      <c r="J2" s="56" t="str">
        <f>IFERROR(VLOOKUP(D2,DB!A:G,7,0),"")</f>
        <v>Dead</v>
      </c>
      <c r="K2" s="64" t="s">
        <v>39107</v>
      </c>
      <c r="L2" s="62" t="str">
        <f>IFERROR(VLOOKUP(D2,DB!A:I,9,0),"")</f>
        <v>Latis</v>
      </c>
    </row>
    <row r="3" spans="1:15" ht="91.5">
      <c r="A3" s="125" t="s">
        <v>39108</v>
      </c>
      <c r="B3" s="124" t="str">
        <f>IFERROR(VLOOKUP(D3,DB!A:K,11,0),"")</f>
        <v>R1</v>
      </c>
      <c r="C3" s="124">
        <v>2</v>
      </c>
      <c r="D3" s="56" t="s">
        <v>19777</v>
      </c>
      <c r="E3" s="125" t="s">
        <v>39108</v>
      </c>
      <c r="F3" s="125" t="s">
        <v>39108</v>
      </c>
      <c r="G3" s="121" t="str">
        <f ca="1">IFERROR(NOW()-F3,"-")</f>
        <v>-</v>
      </c>
      <c r="H3" s="155">
        <v>45999.535925925928</v>
      </c>
      <c r="I3" s="124" t="str">
        <f>IFERROR(VLOOKUP(D3,DB!A:F,6,0),"")</f>
        <v>SCECO</v>
      </c>
      <c r="J3" s="124" t="str">
        <f>IFERROR(VLOOKUP(D3,DB!A:G,7,0),"")</f>
        <v>No BB Design+No BB Shifted</v>
      </c>
      <c r="K3" s="120" t="s">
        <v>39109</v>
      </c>
      <c r="L3" s="119" t="str">
        <f>IFERROR(VLOOKUP(D3,DB!A:I,9,0),"")</f>
        <v>Latis</v>
      </c>
    </row>
    <row r="4" spans="1:15" ht="15" customHeight="1">
      <c r="A4" s="125"/>
      <c r="B4" s="124" t="str">
        <f>IFERROR(VLOOKUP(D4,DB!A:K,11,0),"")</f>
        <v/>
      </c>
      <c r="C4" s="124"/>
      <c r="D4" s="56"/>
      <c r="E4" s="123"/>
      <c r="F4" s="122"/>
      <c r="G4" s="121">
        <f ca="1">IFERROR(NOW()-F4,"-")</f>
        <v>45999.668467824071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45999.668467824071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45999.668467824071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45999.668467824071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45999.668467824071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45999.668467824071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45999.668467824071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45999.668467824071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45999.668467824071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45999.668467824071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45999.668467824071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45999.668467824071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45999.668467824071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45999.668467824071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45999.668467824071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45999.668467824071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45999.668467824071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45999.668467824071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45999.668467824071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45999.668467824071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45999.668467824071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45999.668467824071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45999.668467824071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45999.668467824071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45999.668467824071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45999.668467824071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45999.668467824071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45999.668467824071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45999.668467824071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45999.668467824071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45999.668467824071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45999.668467824071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45999.668467824071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45999.668467824071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45999.668467824071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45999.668467824071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45999.668467824071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45999.668467824071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45999.668467824071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45999.668467824071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45999.668467824071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45999.668467824071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45999.668467824071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45999.668467824071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45999.668467824071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45999.668467824071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45999.668467824071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45999.668467824071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45999.668467824071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45999.668467824071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45999.668467824071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45999.668467824071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45999.668467824071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45999.668467824071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45999.668467824071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45999.668467824071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45999.668467824071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45999.668467824071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45999.668467824071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45999.668467824071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45999.668467824071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45999.668467824071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45999.668467824071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45999.668467824071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45999.668467824071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45999.668467824071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45999.668467824071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45999.668467824071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45999.668467824071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45999.668467824071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45999.668467824071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45999.668467824071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45999.668467824071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45999.668467824071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45999.668467824071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45999.668467824071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45999.668467824071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45999.668467824071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45999.668467824071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45999.668467824071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45999.668467824071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45999.668467824071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45999.668467824071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45999.668467824071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45999.668467824071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45999.668467824071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45999.668467824071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45999.668467824071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45999.668467824071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45999.668467824071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45999.668467824071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45999.668467824071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45999.668467824071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45999.668467824071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45999.668467824071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45999.668467824071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45999.668467824071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45999.668467824071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45999.668467824071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45999.668467824071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45999.668467824071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45999.668467824071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45999.668467824071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45999.668467824071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45999.668467824071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45999.668467824071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45999.668467824071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45999.668467824071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45999.668467824071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45999.668467824071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45999.668467824071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45999.668467824071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45999.668467824071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45999.668467824071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45999.668467824071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45999.668467824071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45999.668467824071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45999.668467824071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45999.668467824071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45999.668467824071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45999.668467824071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45999.668467824071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45999.668467824071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45999.668467824071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45999.668467824071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45999.668467824071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45999.668467824071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45999.668467824071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45999.668467824071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45999.668467824071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45999.668467824071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45999.668467824071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45999.668467824071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45999.668467824071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45999.668467824071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45999.668467824071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45999.668467824071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45999.668467824071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45999.668467824071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45999.668467824071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45999.668467824071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45999.668467824071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45999.668467824071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45999.668467824071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45999.668467824071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45999.668467824071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45999.668467824071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45999.668467824071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45999.668467824071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45999.668467824071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45999.668467824071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45999.668467824071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45999.668467824071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45999.668467824071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45999.668467824071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45999.668467824071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45999.668467824071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45999.668467824071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45999.668467824071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45999.668467824071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45999.668467824071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45999.668467824071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45999.668467824071</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45999.668467824071</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45999.668467824071</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45999.668467824071</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45999.668467824071</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45999.668467824071</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45999.668467824071</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45999.668467824071</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45999.668467824071</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45999.668467824071</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45999.668467824071</v>
      </c>
      <c r="H176" s="122"/>
      <c r="I176" s="124" t="str">
        <f>IFERROR(VLOOKUP(D176,DB!A:F,6,0),"")</f>
        <v/>
      </c>
      <c r="J176" s="124" t="str">
        <f>IFERROR(VLOOKUP(D176,DB!A:G,7,0),"")</f>
        <v/>
      </c>
      <c r="K176" s="120"/>
      <c r="L176" s="119" t="str">
        <f>IFERROR(VLOOKUP(D176,DB!A:I,9,0),"")</f>
        <v/>
      </c>
    </row>
  </sheetData>
  <customSheetViews>
    <customSheetView guid="{F6042A99-DD27-4453-835D-0834D95730CC}" filter="1" showAutoFilter="1">
      <pageMargins left="0" right="0" top="0" bottom="0" header="0" footer="0"/>
      <autoFilter ref="B1:M1" xr:uid="{95E95ED3-FDE9-4FF2-94E8-3BFC946AB51A}"/>
    </customSheetView>
  </customSheetViews>
  <dataValidations count="2">
    <dataValidation allowBlank="1" showInputMessage="1" showErrorMessage="1" sqref="E1" xr:uid="{5DBA255D-CDD9-49FB-AD3C-AF70AB4EE696}"/>
    <dataValidation type="list" allowBlank="1" showInputMessage="1" showErrorMessage="1" sqref="E2 E4:E1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2"/>
  <sheetViews>
    <sheetView topLeftCell="A6" workbookViewId="0">
      <selection activeCell="A6" sqref="A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174.66862986110937</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15.281048842589371</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2.3130858796284883</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39122</v>
      </c>
      <c r="E6" s="81" t="s">
        <v>39106</v>
      </c>
      <c r="F6" s="97"/>
      <c r="G6" s="98">
        <f t="shared" ref="G6:G53" ca="1" si="1">IFERROR(NOW()-F6,"-")</f>
        <v>45999.668467824071</v>
      </c>
      <c r="H6" s="154">
        <v>45999.555023148147</v>
      </c>
      <c r="I6" s="18" t="str">
        <f>IFERROR(VLOOKUP(D6,DB!A:F,6,0),"")</f>
        <v>SCECO</v>
      </c>
      <c r="J6" s="18" t="str">
        <f>IFERROR(VLOOKUP(D6,DB!A:G,7,0),"")</f>
        <v>Vandalized</v>
      </c>
      <c r="K6" s="19" t="s">
        <v>39123</v>
      </c>
      <c r="L6" s="18" t="str">
        <f>IFERROR(VLOOKUP(D6,DB!A:I,9,0),"")</f>
        <v>Latis</v>
      </c>
    </row>
    <row r="7" spans="1:12" ht="31.5" customHeight="1">
      <c r="A7" s="96"/>
      <c r="B7" s="18" t="str">
        <f>IFERROR(VLOOKUP(D7,DB!A:K,11,0),"")</f>
        <v/>
      </c>
      <c r="C7" s="18"/>
      <c r="D7" s="18"/>
      <c r="E7" s="81"/>
      <c r="F7" s="97"/>
      <c r="G7" s="98">
        <f t="shared" ca="1" si="1"/>
        <v>45999.668467824071</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t="shared" ca="1" si="1"/>
        <v>45999.668467824071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t="shared" ca="1" si="1"/>
        <v>45999.668467824071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t="shared" ca="1" si="1"/>
        <v>45999.668467824071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t="shared" ca="1" si="1"/>
        <v>45999.668467824071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t="shared" ca="1" si="1"/>
        <v>45999.668467824071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t="shared" ca="1" si="1"/>
        <v>45999.668467824071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t="shared" ca="1" si="1"/>
        <v>45999.668467824071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t="shared" ca="1" si="1"/>
        <v>45999.668467824071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t="shared" ca="1" si="1"/>
        <v>45999.668467824071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t="shared" ca="1" si="1"/>
        <v>45999.668467824071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t="shared" ca="1" si="1"/>
        <v>45999.668467824071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t="shared" ca="1" si="1"/>
        <v>45999.668467824071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t="shared" ca="1" si="1"/>
        <v>45999.668467824071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t="shared" ca="1" si="1"/>
        <v>45999.668467824071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t="shared" ca="1" si="1"/>
        <v>45999.668467824071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t="shared" ca="1" si="1"/>
        <v>45999.668467824071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t="shared" ca="1" si="1"/>
        <v>45999.668467824071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t="shared" ca="1" si="1"/>
        <v>45999.668467824071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t="shared" ca="1" si="1"/>
        <v>45999.668467824071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t="shared" ca="1" si="1"/>
        <v>45999.668467824071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t="shared" ca="1" si="1"/>
        <v>45999.668467824071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t="shared" ca="1" si="1"/>
        <v>45999.668467824071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t="shared" ca="1" si="1"/>
        <v>45999.668467824071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t="shared" ca="1" si="1"/>
        <v>45999.668467824071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t="shared" ca="1" si="1"/>
        <v>45999.668467824071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t="shared" ca="1" si="1"/>
        <v>45999.668467824071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t="shared" ca="1" si="1"/>
        <v>45999.668467824071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t="shared" ca="1" si="1"/>
        <v>45999.668467824071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t="shared" ca="1" si="1"/>
        <v>45999.668467824071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t="shared" ca="1" si="1"/>
        <v>45999.668467824071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t="shared" ca="1" si="1"/>
        <v>45999.668467824071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t="shared" ca="1" si="1"/>
        <v>45999.668467824071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t="shared" ca="1" si="1"/>
        <v>45999.668467824071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t="shared" ca="1" si="1"/>
        <v>45999.668467824071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t="shared" ca="1" si="1"/>
        <v>45999.668467824071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t="shared" ca="1" si="1"/>
        <v>45999.668467824071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t="shared" ca="1" si="1"/>
        <v>45999.668467824071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t="shared" ca="1" si="1"/>
        <v>45999.668467824071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t="shared" ca="1" si="1"/>
        <v>45999.668467824071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t="shared" ca="1" si="1"/>
        <v>45999.668467824071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t="shared" ca="1" si="1"/>
        <v>45999.668467824071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t="shared" ca="1" si="1"/>
        <v>45999.668467824071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t="shared" ca="1" si="1"/>
        <v>45999.668467824071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t="shared" ca="1" si="1"/>
        <v>45999.668467824071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t="shared" ca="1" si="1"/>
        <v>45999.668467824071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t="shared" ca="1" si="1"/>
        <v>45999.668467824071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t="shared" ref="G54:G117" ca="1" si="2">IFERROR(NOW()-F54,"-")</f>
        <v>45999.668467824071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t="shared" ca="1" si="2"/>
        <v>45999.668467824071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t="shared" ca="1" si="2"/>
        <v>45999.668467824071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t="shared" ca="1" si="2"/>
        <v>45999.668467824071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t="shared" ca="1" si="2"/>
        <v>45999.668467824071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t="shared" ca="1" si="2"/>
        <v>45999.668467824071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t="shared" ca="1" si="2"/>
        <v>45999.668467824071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t="shared" ca="1" si="2"/>
        <v>45999.668467824071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t="shared" ca="1" si="2"/>
        <v>45999.668467824071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t="shared" ca="1" si="2"/>
        <v>45999.668467824071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t="shared" ca="1" si="2"/>
        <v>45999.668467824071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t="shared" ca="1" si="2"/>
        <v>45999.668467824071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t="shared" ca="1" si="2"/>
        <v>45999.668467824071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t="shared" ca="1" si="2"/>
        <v>45999.668467824071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t="shared" ca="1" si="2"/>
        <v>45999.668467824071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t="shared" ca="1" si="2"/>
        <v>45999.668467824071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t="shared" ca="1" si="2"/>
        <v>45999.668467824071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t="shared" ca="1" si="2"/>
        <v>45999.668467824071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t="shared" ca="1" si="2"/>
        <v>45999.668467824071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t="shared" ca="1" si="2"/>
        <v>45999.668467824071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t="shared" ca="1" si="2"/>
        <v>45999.668467824071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t="shared" ca="1" si="2"/>
        <v>45999.668467824071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t="shared" ca="1" si="2"/>
        <v>45999.668467824071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t="shared" ca="1" si="2"/>
        <v>45999.668467824071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t="shared" ca="1" si="2"/>
        <v>45999.668467824071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t="shared" ca="1" si="2"/>
        <v>45999.668467824071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t="shared" ca="1" si="2"/>
        <v>45999.668467824071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t="shared" ca="1" si="2"/>
        <v>45999.668467824071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t="shared" ca="1" si="2"/>
        <v>45999.668467824071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t="shared" ca="1" si="2"/>
        <v>45999.668467824071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t="shared" ca="1" si="2"/>
        <v>45999.668467824071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t="shared" ca="1" si="2"/>
        <v>45999.668467824071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t="shared" ca="1" si="2"/>
        <v>45999.668467824071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t="shared" ca="1" si="2"/>
        <v>45999.668467824071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t="shared" ca="1" si="2"/>
        <v>45999.668467824071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t="shared" ca="1" si="2"/>
        <v>45999.668467824071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t="shared" ca="1" si="2"/>
        <v>45999.668467824071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t="shared" ca="1" si="2"/>
        <v>45999.668467824071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t="shared" ca="1" si="2"/>
        <v>45999.668467824071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t="shared" ca="1" si="2"/>
        <v>45999.668467824071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t="shared" ca="1" si="2"/>
        <v>45999.668467824071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t="shared" ca="1" si="2"/>
        <v>45999.668467824071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t="shared" ca="1" si="2"/>
        <v>45999.668467824071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t="shared" ca="1" si="2"/>
        <v>45999.668467824071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t="shared" ca="1" si="2"/>
        <v>45999.668467824071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t="shared" ca="1" si="2"/>
        <v>45999.668467824071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t="shared" ca="1" si="2"/>
        <v>45999.668467824071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t="shared" ca="1" si="2"/>
        <v>45999.668467824071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t="shared" ca="1" si="2"/>
        <v>45999.668467824071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t="shared" ca="1" si="2"/>
        <v>45999.668467824071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t="shared" ca="1" si="2"/>
        <v>45999.668467824071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t="shared" ca="1" si="2"/>
        <v>45999.668467824071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t="shared" ca="1" si="2"/>
        <v>45999.668467824071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t="shared" ca="1" si="2"/>
        <v>45999.668467824071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t="shared" ca="1" si="2"/>
        <v>45999.668467824071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t="shared" ca="1" si="2"/>
        <v>45999.668467824071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t="shared" ca="1" si="2"/>
        <v>45999.668467824071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t="shared" ca="1" si="2"/>
        <v>45999.668467824071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t="shared" ca="1" si="2"/>
        <v>45999.668467824071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t="shared" ca="1" si="2"/>
        <v>45999.668467824071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t="shared" ca="1" si="2"/>
        <v>45999.668467824071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t="shared" ca="1" si="2"/>
        <v>45999.668467824071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t="shared" ca="1" si="2"/>
        <v>45999.668467824071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t="shared" ca="1" si="2"/>
        <v>45999.668467824071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t="shared" ref="G118:G124" ca="1" si="3">IFERROR(NOW()-F118,"-")</f>
        <v>45999.668467824071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t="shared" ca="1" si="3"/>
        <v>45999.668467824071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t="shared" ca="1" si="3"/>
        <v>45999.668467824071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t="shared" ca="1" si="3"/>
        <v>45999.668467824071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t="shared" ca="1" si="3"/>
        <v>45999.668467824071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t="shared" ca="1" si="3"/>
        <v>45999.668467824071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t="shared" ca="1" si="3"/>
        <v>45999.668467824071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45999.668467824071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45999.668467824071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45999.668467824071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45999.668467824071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45999.668467824071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45999.668467824071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45999.668467824071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45999.668467824071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45999.668467824071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45999.668467824071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45999.668467824071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45999.668467824071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45999.668467824071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45999.668467824071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45999.668467824071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45999.668467824071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45999.668467824071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45999.668467824071</v>
      </c>
      <c r="H142" s="97"/>
      <c r="I142" s="18" t="str">
        <f>IFERROR(VLOOKUP(D142,DB!A:F,6,0),"")</f>
        <v/>
      </c>
      <c r="J142" s="18" t="str">
        <f>IFERROR(VLOOKUP(D142,DB!A:G,7,0),"")</f>
        <v/>
      </c>
      <c r="K142" s="19"/>
      <c r="L142" s="18" t="str">
        <f>IFERROR(VLOOKUP(D142,DB!A:I,9,0),"")</f>
        <v/>
      </c>
    </row>
    <row r="143" spans="1:12" ht="31.5" customHeight="1">
      <c r="A143" s="146"/>
      <c r="B143" s="147" t="str">
        <f>IFERROR(VLOOKUP(D143,DB!A:K,11,0),"")</f>
        <v/>
      </c>
      <c r="C143" s="147"/>
      <c r="D143" s="147"/>
      <c r="E143" s="147"/>
      <c r="F143" s="148"/>
      <c r="G143" s="149">
        <f ca="1">IFERROR(NOW()-F143,"-")</f>
        <v>45999.668467824071</v>
      </c>
      <c r="H143" s="148"/>
      <c r="I143" s="147" t="str">
        <f>IFERROR(VLOOKUP(D143,DB!A:F,6,0),"")</f>
        <v/>
      </c>
      <c r="J143" s="147" t="str">
        <f>IFERROR(VLOOKUP(D143,DB!A:G,7,0),"")</f>
        <v/>
      </c>
      <c r="K143" s="150"/>
      <c r="L143" s="147" t="str">
        <f>IFERROR(VLOOKUP(D143,DB!A:I,9,0),"")</f>
        <v/>
      </c>
    </row>
    <row r="144" spans="1:12" ht="31.5" customHeight="1">
      <c r="A144" s="96"/>
      <c r="B144" s="18" t="str">
        <f>IFERROR(VLOOKUP(D144,DB!A:K,11,0),"")</f>
        <v/>
      </c>
      <c r="C144" s="18"/>
      <c r="D144" s="18"/>
      <c r="E144" s="18"/>
      <c r="F144" s="97"/>
      <c r="G144" s="98">
        <f ca="1">IFERROR(NOW()-F144,"-")</f>
        <v>45999.668467824071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45999.668467824071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45999.668467824071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45999.668467824071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45999.668467824071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45999.668467824071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45999.668467824071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45999.668467824071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45999.668467824071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45999.668467824071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45999.668467824071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45999.668467824071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45999.668467824071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45999.668467824071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45999.668467824071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45999.668467824071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45999.668467824071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45999.668467824071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45999.668467824071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45999.668467824071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45999.668467824071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45999.668467824071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45999.668467824071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45999.668467824071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45999.668467824071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45999.668467824071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45999.668467824071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45999.668467824071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45999.668467824071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45999.668467824071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45999.668467824071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45999.668467824071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45999.668467824071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45999.668467824071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45999.668467824071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45999.668467824071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45999.668467824071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45999.668467824071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45999.668467824071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45999.668467824071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45999.668467824071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45999.668467824071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45999.668467824071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45999.668467824071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45999.668467824071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45999.668467824071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45999.668467824071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45999.668467824071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45999.668467824071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45999.668467824071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45999.668467824071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45999.668467824071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45999.668467824071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45999.668467824071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45999.668467824071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45999.668467824071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45999.668467824071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45999.668467824071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45999.668467824071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45999.668467824071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45999.668467824071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45999.668467824071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45999.668467824071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45999.668467824071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45999.668467824071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45999.668467824071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45999.668467824071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45999.668467824071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45999.668467824071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45999.668467824071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45999.668467824071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45999.668467824071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45999.668467824071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45999.668467824071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45999.668467824071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45999.668467824071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45999.668467824071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45999.668467824071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45999.668467824071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45999.668467824071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45999.668467824071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45999.668467824071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45999.668467824071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45999.668467824071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45999.668467824071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45999.668467824071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45999.668467824071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45999.668467824071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45999.668467824071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45999.668467824071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45999.668467824071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45999.668467824071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45999.668467824071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45999.668467824071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45999.668467824071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45999.668467824071</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45999.668467824071</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45999.668467824071</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45999.668467824071</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45999.668467824071</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45999.668467824071</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45999.668467824071</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45999.668467824071</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45999.668467824071</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45999.668467824071</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45999.668467824071</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45999.668467824071</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45999.668467824071</v>
      </c>
      <c r="H251" s="97"/>
      <c r="I251" s="18" t="str">
        <f>IFERROR(VLOOKUP(D251,DB!A:F,6,0),"")</f>
        <v/>
      </c>
      <c r="J251" s="18" t="str">
        <f>IFERROR(VLOOKUP(D251,DB!A:G,7,0),"")</f>
        <v/>
      </c>
      <c r="K251" s="19"/>
      <c r="L251" s="18" t="str">
        <f>IFERROR(VLOOKUP(D251,DB!A:I,9,0),"")</f>
        <v/>
      </c>
    </row>
    <row r="252" spans="1:12" ht="31.5" customHeight="1">
      <c r="A252" s="146"/>
      <c r="B252" s="147" t="str">
        <f>IFERROR(VLOOKUP(D252,DB!A:K,11,0),"")</f>
        <v/>
      </c>
      <c r="C252" s="147"/>
      <c r="D252" s="147"/>
      <c r="E252" s="147"/>
      <c r="F252" s="148"/>
      <c r="G252" s="149">
        <f ca="1">IFERROR(NOW()-F252,"-")</f>
        <v>45999.668467824071</v>
      </c>
      <c r="H252" s="148"/>
      <c r="I252" s="147" t="str">
        <f>IFERROR(VLOOKUP(D252,DB!A:F,6,0),"")</f>
        <v/>
      </c>
      <c r="J252" s="147" t="str">
        <f>IFERROR(VLOOKUP(D252,DB!A:G,7,0),"")</f>
        <v/>
      </c>
      <c r="K252" s="150"/>
      <c r="L252" s="147" t="str">
        <f>IFERROR(VLOOKUP(D252,DB!A:I,9,0),"")</f>
        <v/>
      </c>
    </row>
  </sheetData>
  <dataValidations count="2">
    <dataValidation allowBlank="1" showInputMessage="1" showErrorMessage="1" sqref="E1" xr:uid="{4D935161-CDD3-4592-B877-3FB59C99E142}"/>
    <dataValidation type="list" allowBlank="1" showInputMessage="1" showErrorMessage="1" sqref="E3:E1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D15" sqref="D15"/>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45999.668467824071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45999.668467824071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45999.668467824071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45999.668467824071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45999.668467824071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45999.668467824071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45999.668467824071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45999.668467824071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45999.668467824071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45999.668467824071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45999.668467824071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45999.668467824071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45999.668467824071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45999.668467824071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45999.668467824071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45999.668467824071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45999.668467824071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45999.668467824071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45999.668467824071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45999.668467824071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45999.668467824071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45999.668467824071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45999.668467824071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45999.668467824071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45999.668467824071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45999.668467824071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45999.668467824071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45999.668467824071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45999.668467824071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45999.668467824071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45999.668467824071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45999.668467824071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45999.668467824071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45999.668467824071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45999.668467824071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45999.668467824071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45999.668467824071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45999.668467824071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45999.668467824071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45999.668467824071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45999.668467824071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45999.668467824071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45999.668467824071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45999.668467824071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45999.668467824071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45999.668467824071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45999.668467824071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45999.668467824071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45999.668467824071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45999.668467824071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45999.668467824071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45999.668467824071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45999.668467824071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45999.668467824071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45999.668467824071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45999.668467824071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45999.668467824071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45999.668467824071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45999.668467824071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45999.668467824071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45999.668467824071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45999.668467824071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45999.668467824071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45999.668467824071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45999.668467824071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45999.668467824071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45999.668467824071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45999.668467824071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45999.668467824071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45999.668467824071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45999.668467824071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45999.668467824071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45999.668467824071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45999.668467824071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45999.668467824071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45999.668467824071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45999.668467824071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45999.668467824071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45999.668467824071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45999.668467824071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45999.668467824071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45999.668467824071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45999.668467824071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45999.668467824071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45999.668467824071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45999.668467824071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45999.668467824071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45999.668467824071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45999.668467824071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45999.668467824071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45999.668467824071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45999.668467824071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45999.668467824071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45999.668467824071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45999.668467824071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45999.668467824071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45999.668467824071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45999.668467824071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45999.668467824071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45999.668467824071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45999.668467824071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45999.668467824071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45999.668467824071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45999.668467824071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45999.668467824071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45999.668467824071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45999.668467824071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45999.668467824071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45999.668467824071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45999.668467824071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45999.668467824071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45999.668467824071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45999.668467824071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45999.668467824071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45999.668467824071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45999.668467824071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45999.668467824071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45999.668467824071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45999.668467824071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45999.668467824071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45999.668467824071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45999.668467824071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45999.668467824071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45999.668467824071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45999.668467824071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45999.668467824071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45999.668467824071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45999.668467824071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45999.668467824071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45999.668467824071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45999.668467824071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45999.668467824071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45999.668467824071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45999.668467824071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45999.668467824071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45999.668467824071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45999.668467824071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45999.668467824071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45999.668467824071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45999.668467824071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45999.668467824071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45999.668467824071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45999.668467824071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45999.668467824071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45999.668467824071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45999.668467824071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45999.668467824071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45999.668467824071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45999.668467824071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45999.668467824071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45999.668467824071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45999.668467824071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45999.668467824071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45999.668467824071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45999.668467824071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45999.668467824071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45999.668467824071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45999.668467824071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45999.668467824071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45999.668467824071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45999.668467824071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45999.668467824071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45999.668467824071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45999.668467824071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45999.668467824071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45999.668467824071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45999.668467824071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45999.668467824071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45999.668467824071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45999.668467824071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45999.668467824071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45999.668467824071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45999.668467824071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45999.668467824071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45999.668467824071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45999.668467824071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45999.668467824071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45999.668467824071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45999.668467824071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45999.668467824071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45999.668467824071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45999.668467824071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45999.668467824071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45999.668467824071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45999.668467824071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45999.668467824071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45999.668467824071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45999.668467824071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45999.668467824071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45999.668467824071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45999.668467824071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45999.668467824071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45999.668467824071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45999.668467824071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45999.668467824071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45999.668467824071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45999.668467824071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45999.668467824071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45999.668467824071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45999.668467824071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45999.668467824071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45999.668467824071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45999.668467824071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45999.668467824071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45999.668467824071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45999.668467824071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45999.668467824071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45999.668467824071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45999.668467824071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45999.668467824071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45999.668467824071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45999.668467824071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45999.668467824071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45999.668467824071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45999.668467824071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45999.668467824071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45999.668467824071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45999.668467824071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45999.668467824071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45999.668467824071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45999.668467824071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45999.668467824071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45999.668467824071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45999.668467824071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45999.668467824071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45999.668467824071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45999.668467824071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45999.668467824071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45999.668467824071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45999.668467824071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45999.668467824071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45999.668467824071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45999.668467824071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45999.668467824071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45999.668467824071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45999.668467824071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45999.668467824071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45999.668467824071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45999.668467824071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45999.668467824071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45999.668467824071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45999.668467824071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45999.668467824071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45999.668467824071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45999.668467824071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45999.668467824071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45999.668467824071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45999.668467824071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45999.668467824071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45999.668467824071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45999.668467824071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45999.668467824071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45999.668467824071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45999.668467824071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45999.668467824071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45999.668467824071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45999.668467824071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45999.668467824071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45999.668467824071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45999.668467824071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45999.668467824071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45999.668467824071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45999.668467824071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45999.668467824071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45999.668467824071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45999.668467824071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45999.668467824071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45999.668467824071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45999.668467824071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45999.668467824071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45999.668467824071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45999.668467824071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45999.668467824071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45999.668467824071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45999.668467824071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45999.668467824071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45999.668467824071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45999.668467824071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45999.668467824071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45999.668467824071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45999.668467824071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45999.668467824071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45999.668467824071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45999.668467824071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45999.668467824071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45999.668467824071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45999.668467824071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45999.668467824071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45999.668467824071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45999.668467824071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45999.668467824071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45999.668467824071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45999.668467824071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45999.668467824071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45999.668467824071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45999.668467824071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45999.668467824071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45999.668467824071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45999.668467824071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45999.668467824071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45999.668467824071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45999.668467824071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45999.668467824071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45999.668467824071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45999.668467824071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45999.668467824071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45999.668467824071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45999.668467824071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45999.668467824071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45999.668467824071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45999.668467824071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45999.668467824071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45999.668467824071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45999.668467824071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45999.668467824071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45999.668467824071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45999.668467824071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45999.668467824071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45999.668467824071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45999.668467824071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45999.668467824071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45999.668467824071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45999.668467824071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45999.668467824071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45999.668467824071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45999.668467824071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45999.668467824071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45999.668467824071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45999.668467824071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45999.668467824071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45999.668467824071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45999.668467824071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45999.668467824071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45999.668467824071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45999.668467824071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45999.668467824071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45999.668467824071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45999.668467824071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45999.668467824071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45999.668467824071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45999.668467824071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45999.668467824071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45999.668467824071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45999.668467824071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45999.668467824071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45999.668467824071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45999.668467824071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45999.668467824071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45999.668467824071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45999.668467824071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45999.668467824071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45999.668467824071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45999.668467824071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45999.668467824071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45999.668467824071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45999.668467824071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45999.668467824071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45999.668467824071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45999.668467824071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45999.668467824071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45999.668467824071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45999.668467824071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45999.668467824071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45999.668467824071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45999.668467824071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45999.668467824071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45999.668467824071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45999.668467824071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45999.668467824071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45999.668467824071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45999.668467824071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45999.668467824071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45999.668467824071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45999.668467824071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45999.668467824071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45999.668467824071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45999.668467824071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45999.668467824071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45999.668467824071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45999.668467824071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45999.668467824071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45999.668467824071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45999.668467824071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45999.668467824071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45999.668467824071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45999.668467824071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45999.668467824071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45999.668467824071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45999.668467824071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45999.668467824071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45999.668467824071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45999.668467824071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45999.668467824071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45999.668467824071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45999.668467824071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45999.668467824071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45999.668467824071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45999.668467824071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45999.668467824071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45999.668467824071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45999.668467824071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45999.668467824071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45999.668467824071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45999.668467824071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45999.668467824071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45999.668467824071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45999.668467824071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45999.668467824071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45999.668467824071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45999.668467824071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45999.668467824071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45999.668467824071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45999.668467824071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45999.668467824071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45999.668467824071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45999.668467824071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45999.668467824071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45999.668467824071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45999.668467824071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45999.668467824071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45999.668467824071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45999.668467824071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45999.668467824071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45999.668467824071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45999.668467824071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45999.668467824071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45999.668467824071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45999.668467824071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45999.668467824071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45999.668467824071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45999.668467824071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45999.668467824071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45999.668467824071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45999.668467824071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45999.668467824071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45999.668467824071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45999.668467824071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45999.668467824071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45999.668467824071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45999.668467824071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45999.668467824071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45999.668467824071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45999.668467824071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45999.668467824071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45999.668467824071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45999.668467824071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45999.668467824071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45999.668467824071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45999.668467824071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45999.668467824071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45999.668467824071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45999.668467824071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45999.668467824071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45999.668467824071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45999.668467824071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45999.668467824071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45999.668467824071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45999.668467824071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45999.668467824071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45999.668467824071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45999.668467824071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45999.668467824071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45999.668467824071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45999.668467824071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45999.668467824071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45999.668467824071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45999.668467824071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45999.668467824071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45999.668467824071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45999.668467824071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45999.668467824071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45999.668467824071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45999.668467824071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45999.668467824071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45999.668467824071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45999.668467824071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45999.668467824071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45999.668467824071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45999.668467824071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45999.668467824071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45999.668467824071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45999.668467824071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45999.668467824071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45999.668467824071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45999.668467824071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45999.668467824071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45999.668467824071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45999.668467824071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45999.668467824071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45999.668467824071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45999.668467824071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45999.668467824071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45999.668467824071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45999.668467824071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45999.668467824071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45999.668467824071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45999.668467824071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45999.668467824071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45999.668467824071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45999.668467824071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45999.668467824071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45999.668467824071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45999.668467824071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45999.668467824071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45999.668467824071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45999.668467824071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45999.668467824071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45999.668467824071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45999.668467824071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45999.668467824071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45999.668467824071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45999.668467824071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45999.668467824071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45999.668467824071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45999.668467824071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45999.668467824071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45999.668467824071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45999.668467824071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45999.668467824071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45999.668467824071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45999.668467824071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45999.668467824071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45999.668467824071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45999.668467824071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45999.668467824071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45999.668467824071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45999.668467824071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45999.668467824071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45999.668467824071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45999.668467824071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45999.668467824071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45999.668467824071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45999.668467824071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45999.668467824071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45999.668467824071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45999.668467824071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45999.668467824071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45999.668467824071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45999.668467824071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45999.668467824071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45999.668467824071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45999.668467824071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45999.668467824071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45999.668467824071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45999.668467824071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45999.668467824071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45999.668467824071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45999.668467824071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45999.668467824071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45999.668467824071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45999.668467824071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45999.668467824071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45999.668467824071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45999.668467824071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45999.668467824071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45999.668467824071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45999.668467824071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45999.668467824071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45999.668467824071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45999.668467824071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45999.668467824071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45999.668467824071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45999.668467824071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45999.668467824071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45999.668467824071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45999.668467824071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45999.668467824071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45999.668467824071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45999.668467824071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45999.668467824071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45999.668467824071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45999.668467824071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45999.668467824071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45999.668467824071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45999.668467824071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45999.668467824071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45999.668467824071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45999.668467824071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45999.668467824071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45999.668467824071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45999.668467824071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45999.668467824071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45999.668467824071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45999.668467824071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45999.668467824071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45999.668467824071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45999.668467824071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45999.668467824071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45999.668467824071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45999.668467824071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45999.668467824071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45999.668467824071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45999.668467824071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45999.668467824071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45999.668467824071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45999.668467824071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45999.668467824071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45999.668467824071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45999.668467824071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45999.668467824071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45999.668467824071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45999.668467824071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45999.668467824071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45999.668467824071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45999.668467824071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45999.668467824071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45999.668467824071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45999.668467824071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45999.668467824071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45999.668467824071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45999.668467824071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45999.668467824071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45999.668467824071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45999.668467824071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45999.668467824071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45999.668467824071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45999.668467824071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45999.668467824071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45999.668467824071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45999.668467824071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45999.668467824071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45999.668467824071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45999.668467824071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45999.668467824071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45999.668467824071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45999.668467824071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45999.668467824071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45999.668467824071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45999.668467824071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45999.668467824071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45999.668467824071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45999.668467824071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45999.668467824071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45999.668467824071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45999.668467824071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45999.668467824071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45999.668467824071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45999.668467824071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45999.668467824071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45999.668467824071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45999.668467824071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45999.668467824071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45999.668467824071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45999.668467824071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45999.668467824071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45999.668467824071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45999.668467824071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45999.668467824071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45999.668467824071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45999.668467824071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45999.668467824071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45999.668467824071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45999.668467824071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45999.668467824071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45999.668467824071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45999.668467824071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45999.668467824071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45999.668467824071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45999.668467824071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45999.668467824071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45999.668467824071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45999.668467824071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45999.668467824071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45999.668467824071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45999.668467824071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45999.668467824071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45999.668467824071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45999.668467824071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45999.668467824071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45999.668467824071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45999.668467824071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45999.668467824071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45999.668467824071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45999.668467824071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45999.668467824071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45999.668467824071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45999.668467824071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45999.668467824071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45999.668467824071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45999.668467824071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45999.668467824071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45999.668467824071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45999.668467824071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45999.668467824071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45999.668467824071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45999.668467824071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45999.668467824071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45999.668467824071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45999.668467824071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45999.668467824071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45999.668467824071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45999.668467824071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45999.668467824071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45999.668467824071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45999.668467824071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45999.668467824071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45999.668467824071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45999.668467824071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45999.668467824071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45999.668467824071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45999.668467824071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45999.668467824071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45999.668467824071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45999.668467824071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45999.668467824071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45999.668467824071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45999.668467824071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45999.668467824071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45999.668467824071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45999.668467824071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45999.668467824071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45999.668467824071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45999.668467824071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45999.668467824071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45999.668467824071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45999.668467824071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45999.668467824071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45999.668467824071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45999.668467824071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45999.668467824071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45999.668467824071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45999.668467824071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45999.668467824071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45999.668467824071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45999.668467824071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45999.668467824071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45999.668467824071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45999.668467824071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45999.668467824071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45999.668467824071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45999.668467824071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45999.668467824071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45999.668467824071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45999.668467824071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45999.668467824071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45999.668467824071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45999.668467824071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45999.668467824071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45999.668467824071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45999.668467824071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45999.668467824071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45999.668467824071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45999.668467824071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45999.668467824071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45999.668467824071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45999.668467824071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45999.668467824071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45999.668467824071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45999.668467824071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45999.668467824071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45999.668467824071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45999.668467824071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45999.668467824071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45999.668467824071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45999.668467824071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45999.668467824071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45999.668467824071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45999.668467824071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45999.668467824071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45999.668467824071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45999.668467824071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45999.668467824071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45999.668467824071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45999.668467824071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45999.668467824071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45999.668467824071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45999.668467824071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45999.668467824071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45999.668467824071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45999.668467824071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45999.668467824071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45999.668467824071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45999.668467824071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45999.668467824071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45999.668467824071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45999.668467824071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45999.668467824071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45999.668467824071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45999.668467824071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45999.668467824071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45999.668467824071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45999.668467824071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45999.668467824071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45999.668467824071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45999.668467824071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45999.668467824071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45999.668467824071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45999.668467824071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45999.668467824071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45999.668467824071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45999.668467824071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45999.668467824071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45999.668467824071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45999.668467824071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45999.668467824071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45999.668467824071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45999.668467824071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45999.668467824071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45999.668467824071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45999.668467824071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45999.668467824071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45999.668467824071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45999.668467824071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45999.668467824071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45999.668467824071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45999.668467824071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45999.668467824071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45999.668467824071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45999.668467824071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45999.668467824071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45999.668467824071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45999.668467824071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45999.668467824071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45999.668467824071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45999.668467824071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45999.668467824071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45999.668467824071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45999.668467824071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45999.668467824071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45999.668467824071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45999.668467824071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45999.668467824071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45999.668467824071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45999.668467824071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45999.668467824071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45999.668467824071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45999.668467824071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45999.668467824071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45999.668467824071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45999.668467824071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45999.668467824071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45999.668467824071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45999.668467824071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45999.668467824071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45999.668467824071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45999.668467824071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45999.668467824071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45999.668467824071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45999.668467824071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45999.668467824071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45999.668467824071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45999.668467824071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45999.668467824071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45999.668467824071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45999.668467824071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45999.668467824071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45999.668467824071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45999.668467824071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45999.668467824071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45999.668467824071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45999.668467824071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45999.668467824071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45999.668467824071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45999.668467824071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45999.668467824071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45999.668467824071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45999.668467824071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45999.668467824071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45999.668467824071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45999.668467824071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45999.668467824071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45999.668467824071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45999.668467824071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45999.668467824071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45999.668467824071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45999.668467824071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45999.668467824071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45999.668467824071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45999.668467824071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45999.668467824071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45999.668467824071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45999.668467824071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45999.668467824071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45999.668467824071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45999.668467824071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45999.668467824071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45999.668467824071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45999.668467824071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45999.668467824071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45999.668467824071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45999.668467824071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45999.668467824071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45999.668467824071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45999.668467824071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45999.668467824071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45999.668467824071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45999.668467824071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45999.668467824071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45999.668467824071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45999.668467824071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45999.668467824071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45999.668467824071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45999.668467824071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45999.668467824071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45999.668467824071</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296.18775023147464</v>
      </c>
      <c r="H2" s="91">
        <v>45703.474768518521</v>
      </c>
      <c r="I2" s="91" t="str">
        <f>IFERROR(VLOOKUP(D2,DB!A:F,6,0),"")</f>
        <v>SCECO</v>
      </c>
      <c r="J2" s="91" t="str">
        <f>IFERROR(VLOOKUP(D2,DB!A:G,7,0),"")</f>
        <v>Dead</v>
      </c>
      <c r="K2" s="93" t="s">
        <v>39125</v>
      </c>
      <c r="L2" s="87" t="str">
        <f>IFERROR(VLOOKUP(D2,DB!A:I,9,0),"")</f>
        <v>Latis</v>
      </c>
    </row>
    <row r="3" spans="1:16" ht="19.5" customHeight="1">
      <c r="A3" s="107" t="s">
        <v>39126</v>
      </c>
      <c r="B3" s="107" t="str">
        <f>IFERROR(VLOOKUP(D3,DB!A:K,11,0),"")</f>
        <v>R4</v>
      </c>
      <c r="C3" s="89">
        <v>2</v>
      </c>
      <c r="D3" s="87" t="s">
        <v>32943</v>
      </c>
      <c r="E3" s="90" t="s">
        <v>39106</v>
      </c>
      <c r="F3" s="91">
        <v>45998.79414351852</v>
      </c>
      <c r="G3" s="92">
        <f t="shared" ref="G3:G19" ca="1" si="0">IFERROR(NOW()-F3,"")</f>
        <v>0.87432430555054452</v>
      </c>
      <c r="H3" s="91">
        <v>45998.664027777777</v>
      </c>
      <c r="I3" s="107" t="str">
        <f>IFERROR(VLOOKUP(D3,DB!A:F,6,0),"")</f>
        <v>SCECO</v>
      </c>
      <c r="J3" s="107" t="str">
        <f>IFERROR(VLOOKUP(D3,DB!A:G,7,0),"")</f>
        <v>Vandalized</v>
      </c>
      <c r="K3" s="93" t="s">
        <v>39127</v>
      </c>
      <c r="L3" s="87" t="str">
        <f>IFERROR(VLOOKUP(D3,DB!A:I,9,0),"")</f>
        <v>Latis</v>
      </c>
    </row>
    <row r="4" spans="1:16" ht="30.75">
      <c r="A4" s="107" t="s">
        <v>39128</v>
      </c>
      <c r="B4" s="107" t="str">
        <f>IFERROR(VLOOKUP(D4,DB!A:K,11,0),"")</f>
        <v>R4</v>
      </c>
      <c r="C4" s="89">
        <v>3</v>
      </c>
      <c r="D4" s="87" t="s">
        <v>36247</v>
      </c>
      <c r="E4" s="90" t="s">
        <v>39106</v>
      </c>
      <c r="F4" s="91"/>
      <c r="G4" s="92">
        <f t="shared" ca="1" si="0"/>
        <v>45999.668467824071</v>
      </c>
      <c r="H4" s="91">
        <v>45999.038888888892</v>
      </c>
      <c r="I4" s="107" t="str">
        <f>IFERROR(VLOOKUP(D4,DB!A:F,6,0),"")</f>
        <v>SCECO</v>
      </c>
      <c r="J4" s="107" t="str">
        <f>IFERROR(VLOOKUP(D4,DB!A:G,7,0),"")</f>
        <v>Dead</v>
      </c>
      <c r="K4" s="93" t="s">
        <v>39129</v>
      </c>
      <c r="L4" s="87" t="str">
        <f>IFERROR(VLOOKUP(D4,DB!A:I,9,0),"")</f>
        <v>Latis</v>
      </c>
    </row>
    <row r="5" spans="1:16" ht="39" customHeight="1">
      <c r="A5" s="107" t="s">
        <v>39130</v>
      </c>
      <c r="B5" s="107" t="str">
        <f>IFERROR(VLOOKUP(D5,DB!A:K,11,0),"")</f>
        <v>R4</v>
      </c>
      <c r="C5" s="89">
        <v>1</v>
      </c>
      <c r="D5" s="87" t="s">
        <v>32758</v>
      </c>
      <c r="E5" s="90" t="s">
        <v>39106</v>
      </c>
      <c r="F5" s="91">
        <v>45999.298831018517</v>
      </c>
      <c r="G5" s="92">
        <f t="shared" ca="1" si="0"/>
        <v>0.36963680555345491</v>
      </c>
      <c r="H5" s="91">
        <v>45999.539340277777</v>
      </c>
      <c r="I5" s="107" t="str">
        <f>IFERROR(VLOOKUP(D5,DB!A:F,6,0),"")</f>
        <v>SCECO</v>
      </c>
      <c r="J5" s="107" t="str">
        <f>IFERROR(VLOOKUP(D5,DB!A:G,7,0),"")</f>
        <v>No BB Shifted</v>
      </c>
      <c r="K5" s="93" t="s">
        <v>39131</v>
      </c>
      <c r="L5" s="87" t="str">
        <f>IFERROR(VLOOKUP(D5,DB!A:I,9,0),"")</f>
        <v>Latis</v>
      </c>
    </row>
    <row r="6" spans="1:16" ht="15" customHeight="1">
      <c r="A6" s="107" t="s">
        <v>39132</v>
      </c>
      <c r="B6" s="107" t="str">
        <f>IFERROR(VLOOKUP(D6,DB!A:K,11,0),"")</f>
        <v>R4</v>
      </c>
      <c r="C6" s="89">
        <v>1</v>
      </c>
      <c r="D6" s="87" t="s">
        <v>37052</v>
      </c>
      <c r="E6" s="90" t="s">
        <v>39106</v>
      </c>
      <c r="F6" s="91">
        <v>45999.634953703702</v>
      </c>
      <c r="G6" s="92">
        <f t="shared" ca="1" si="0"/>
        <v>3.3514120368636213E-2</v>
      </c>
      <c r="H6" s="91">
        <v>45999.629074074073</v>
      </c>
      <c r="I6" s="107" t="str">
        <f>IFERROR(VLOOKUP(D6,DB!A:F,6,0),"")</f>
        <v>Generator-SG</v>
      </c>
      <c r="J6" s="107" t="str">
        <f>IFERROR(VLOOKUP(D6,DB!A:G,7,0),"")</f>
        <v>Dead</v>
      </c>
      <c r="K6" s="93" t="s">
        <v>39133</v>
      </c>
      <c r="L6" s="87" t="str">
        <f>IFERROR(VLOOKUP(D6,DB!A:I,9,0),"")</f>
        <v>Latis</v>
      </c>
    </row>
    <row r="7" spans="1:16" ht="15" customHeight="1">
      <c r="A7" s="107"/>
      <c r="B7" s="107" t="str">
        <f>IFERROR(VLOOKUP(D7,DB!A:K,11,0),"")</f>
        <v/>
      </c>
      <c r="C7" s="89"/>
      <c r="D7" s="87"/>
      <c r="E7" s="90"/>
      <c r="F7" s="91"/>
      <c r="G7" s="92">
        <f t="shared" ca="1" si="0"/>
        <v>45999.668467824071</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45999.668467824071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45999.668467824071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45999.668467824071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45999.668467824071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45999.668467824071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45999.668467824071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45999.668467824071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45999.668467824071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45999.668467824071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45999.668467824071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45999.668467824071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45999.668467824071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ref="G20:G83" ca="1" si="1">IFERROR(NOW()-F20,"")</f>
        <v>45999.668467824071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45999.668467824071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45999.668467824071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45999.668467824071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45999.668467824071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45999.668467824071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45999.668467824071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45999.668467824071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45999.668467824071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45999.668467824071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45999.668467824071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45999.668467824071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45999.668467824071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45999.668467824071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45999.668467824071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45999.668467824071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45999.668467824071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45999.668467824071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45999.668467824071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45999.668467824071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45999.668467824071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45999.668467824071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45999.668467824071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45999.668467824071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45999.668467824071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45999.668467824071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45999.668467824071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45999.668467824071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45999.668467824071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45999.668467824071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45999.668467824071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45999.668467824071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45999.668467824071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45999.668467824071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45999.668467824071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45999.668467824071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45999.668467824071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45999.668467824071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45999.668467824071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45999.668467824071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45999.668467824071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45999.668467824071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45999.668467824071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45999.668467824071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45999.668467824071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45999.668467824071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45999.668467824071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45999.668467824071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45999.668467824071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45999.668467824071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45999.668467824071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45999.668467824071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45999.668467824071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45999.668467824071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45999.668467824071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45999.668467824071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45999.668467824071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45999.668467824071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45999.668467824071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45999.668467824071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45999.668467824071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45999.668467824071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45999.668467824071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45999.668467824071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ref="G84:G129" ca="1" si="2">IFERROR(NOW()-F84,"")</f>
        <v>45999.668467824071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45999.668467824071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45999.668467824071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45999.668467824071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45999.668467824071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45999.668467824071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45999.668467824071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45999.668467824071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45999.668467824071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45999.668467824071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45999.668467824071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45999.668467824071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45999.668467824071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45999.668467824071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45999.668467824071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45999.668467824071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45999.668467824071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45999.668467824071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45999.668467824071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45999.668467824071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45999.668467824071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45999.668467824071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45999.668467824071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45999.668467824071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45999.668467824071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45999.668467824071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45999.668467824071</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45999.668467824071</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45999.668467824071</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45999.668467824071</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45999.668467824071</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45999.668467824071</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45999.668467824071</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45999.668467824071</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45999.668467824071</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45999.668467824071</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45999.668467824071</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45999.668467824071</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45999.668467824071</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45999.668467824071</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45999.668467824071</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45999.668467824071</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45999.668467824071</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45999.668467824071</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45999.668467824071</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45999.668467824071</v>
      </c>
      <c r="H129" s="91"/>
      <c r="I129" s="107" t="str">
        <f>IFERROR(VLOOKUP(D129,DB!A:F,6,0),"")</f>
        <v/>
      </c>
      <c r="J129" s="107" t="str">
        <f>IFERROR(VLOOKUP(D129,DB!A:G,7,0),"")</f>
        <v/>
      </c>
      <c r="K129" s="93"/>
      <c r="L129" s="87" t="str">
        <f>IFERROR(VLOOKUP(D129,DB!A:I,9,0),"")</f>
        <v/>
      </c>
    </row>
  </sheetData>
  <dataValidations count="2">
    <dataValidation allowBlank="1" showInputMessage="1" showErrorMessage="1" sqref="E1" xr:uid="{A4F81451-56CC-4543-9497-104C4E44EE4B}"/>
    <dataValidation type="list" allowBlank="1" showInputMessage="1" showErrorMessage="1" sqref="E2:E1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workbookViewId="0">
      <selection activeCell="D12" sqref="D12"/>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6.69921875"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107.83640763888252</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39111</v>
      </c>
      <c r="F3" s="38">
        <v>45926.188877314817</v>
      </c>
      <c r="G3" s="102">
        <f t="shared" ref="G3" ca="1" si="0">IFERROR(NOW()-F3,"")</f>
        <v>73.479590509254194</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39111</v>
      </c>
      <c r="F4" s="104">
        <v>45948.661111111112</v>
      </c>
      <c r="G4" s="105">
        <f t="shared" ref="G4" ca="1" si="1">IFERROR(NOW()-F4,"")</f>
        <v>51.007356712958426</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18.295169212957262</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2.5609793981420808</v>
      </c>
      <c r="H6" s="38">
        <v>45997.093599537038</v>
      </c>
      <c r="I6" s="37" t="str">
        <f>IFERROR(VLOOKUP(D6,DB!A:F,6,0),"")</f>
        <v>SCECO</v>
      </c>
      <c r="J6" s="37" t="str">
        <f>IFERROR(VLOOKUP(D6,DB!A:G,7,0),"")</f>
        <v>In progress</v>
      </c>
      <c r="K6" s="37" t="s">
        <v>39143</v>
      </c>
      <c r="L6" s="37" t="str">
        <f>IFERROR(VLOOKUP(D6,DB!A:I,9,0),"")</f>
        <v>Latis</v>
      </c>
    </row>
    <row r="7" spans="1:13">
      <c r="A7" s="37" t="s">
        <v>39144</v>
      </c>
      <c r="B7" s="37" t="str">
        <f>IFERROR(VLOOKUP(D7,DB!A:K,11,0),"")</f>
        <v>R5</v>
      </c>
      <c r="C7" s="37">
        <v>1</v>
      </c>
      <c r="D7" s="100" t="s">
        <v>31458</v>
      </c>
      <c r="E7" s="37" t="s">
        <v>39111</v>
      </c>
      <c r="F7" s="38"/>
      <c r="G7" s="131">
        <f ca="1">IFERROR(NOW()-F7,"")</f>
        <v>45999.668467824071</v>
      </c>
      <c r="H7" s="38">
        <v>45999.596724537034</v>
      </c>
      <c r="I7" s="37" t="str">
        <f>IFERROR(VLOOKUP(D7,DB!A:F,6,0),"")</f>
        <v>SCECO</v>
      </c>
      <c r="J7" s="37" t="str">
        <f>IFERROR(VLOOKUP(D7,DB!A:G,7,0),"")</f>
        <v>Good</v>
      </c>
      <c r="K7" s="37" t="s">
        <v>39145</v>
      </c>
      <c r="L7" s="37" t="str">
        <f>IFERROR(VLOOKUP(D7,DB!A:I,9,0),"")</f>
        <v>Latis</v>
      </c>
    </row>
    <row r="8" spans="1:13">
      <c r="A8" s="37"/>
      <c r="B8" s="37" t="str">
        <f>IFERROR(VLOOKUP(D8,DB!A:K,11,0),"")</f>
        <v/>
      </c>
      <c r="C8" s="37"/>
      <c r="D8"/>
      <c r="E8" s="37"/>
      <c r="F8" s="38"/>
      <c r="G8" s="131">
        <f ca="1">IFERROR(NOW()-F8,"")</f>
        <v>45999.668467824071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45999.668467824071</v>
      </c>
      <c r="H9" s="38"/>
      <c r="I9" s="37" t="str">
        <f>IFERROR(VLOOKUP(D9,DB!A:F,6,0),"")</f>
        <v/>
      </c>
      <c r="J9" s="37" t="str">
        <f>IFERROR(VLOOKUP(D9,DB!A:G,7,0),"")</f>
        <v/>
      </c>
      <c r="K9" s="37"/>
      <c r="L9" s="37" t="str">
        <f>IFERROR(VLOOKUP(D9,DB!A:I,9,0),"")</f>
        <v/>
      </c>
    </row>
    <row r="10" spans="1:13">
      <c r="A10" s="37"/>
      <c r="B10" s="37" t="str">
        <f>IFERROR(VLOOKUP(D10,DB!A:K,11,0),"")</f>
        <v/>
      </c>
      <c r="C10" s="37"/>
      <c r="D10" s="153"/>
      <c r="E10" s="37"/>
      <c r="F10" s="38"/>
      <c r="G10" s="131">
        <f ca="1">IFERROR(NOW()-F10,"")</f>
        <v>45999.668467824071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45999.668467824071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45999.668467824071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45999.668467824071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45999.668467824071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45999.668467824071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45999.668467824071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45999.668467824071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45999.668467824071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45999.668467824071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45999.668467824071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45999.668467824071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45999.668467824071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45999.668467824071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45999.668467824071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45999.668467824071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45999.668467824071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45999.668467824071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45999.668467824071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45999.668467824071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45999.668467824071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45999.668467824071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45999.668467824071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45999.668467824071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45999.668467824071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45999.668467824071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45999.668467824071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45999.668467824071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45999.668467824071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45999.668467824071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45999.668467824071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45999.668467824071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45999.668467824071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45999.668467824071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45999.668467824071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45999.668467824071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45999.668467824071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45999.668467824071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45999.668467824071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45999.668467824071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45999.668467824071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45999.668467824071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45999.668467824071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45999.668467824071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45999.668467824071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45999.668467824071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45999.668467824071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45999.668467824071</v>
      </c>
      <c r="H57" s="38"/>
      <c r="I57" s="37" t="str">
        <f>IFERROR(VLOOKUP(D57,DB!A:F,6,0),"")</f>
        <v/>
      </c>
      <c r="J57" s="37" t="str">
        <f>IFERROR(VLOOKUP(D57,DB!A:G,7,0),"")</f>
        <v/>
      </c>
      <c r="K57" s="37"/>
      <c r="L57" s="37" t="str">
        <f>IFERROR(VLOOKUP(D57,DB!A:I,9,0),"")</f>
        <v/>
      </c>
    </row>
  </sheetData>
  <dataValidations count="2">
    <dataValidation allowBlank="1" showInputMessage="1" showErrorMessage="1" sqref="E1" xr:uid="{920C6338-E771-4DAE-8C89-92A9093EA4DE}"/>
    <dataValidation type="list" allowBlank="1" showInputMessage="1" showErrorMessage="1" sqref="E2:E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8"/>
  <sheetViews>
    <sheetView tabSelected="1" workbookViewId="0">
      <selection activeCell="F3" sqref="F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39146</v>
      </c>
      <c r="B2" s="115" t="str">
        <f>IFERROR(VLOOKUP(D2,DB!A:K,11,0),"")</f>
        <v>R6</v>
      </c>
      <c r="C2" s="116">
        <v>1</v>
      </c>
      <c r="D2" s="115" t="s">
        <v>31173</v>
      </c>
      <c r="E2" s="138" t="s">
        <v>39106</v>
      </c>
      <c r="F2" s="117">
        <v>45999.631469907406</v>
      </c>
      <c r="G2" s="72">
        <f t="shared" ref="G2:G22" ca="1" si="0">IFERROR(NOW()-F2,"-")</f>
        <v>3.6997916664404329E-2</v>
      </c>
      <c r="H2" s="117">
        <v>45999.625567129631</v>
      </c>
      <c r="I2" s="115" t="str">
        <f>IFERROR(VLOOKUP(D2,DB!A:F,6,0),"")</f>
        <v>Generator-SG</v>
      </c>
      <c r="J2" s="115" t="str">
        <f>IFERROR(VLOOKUP(D2,DB!A:G,7,0),"")</f>
        <v>Vandalized</v>
      </c>
      <c r="K2" s="118" t="s">
        <v>39147</v>
      </c>
      <c r="L2" s="133" t="str">
        <f>IFERROR(VLOOKUP(D2,DB!A:I,9,0),"")</f>
        <v>Latis</v>
      </c>
    </row>
    <row r="3" spans="1:16382" ht="31.5" customHeight="1">
      <c r="A3" s="114"/>
      <c r="B3" s="115" t="str">
        <f>IFERROR(VLOOKUP(D3,DB!A:K,11,0),"")</f>
        <v/>
      </c>
      <c r="C3" s="116"/>
      <c r="D3" s="115"/>
      <c r="E3" s="138"/>
      <c r="F3" s="117"/>
      <c r="G3" s="72">
        <f t="shared" ca="1" si="0"/>
        <v>45999.668467824071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45999.668467824071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45999.668467824071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45999.668467824071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45999.668467824071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45999.668467824071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45999.668467824071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45999.668467824071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45999.668467824071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45999.668467824071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45999.668467824071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45999.668467824071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45999.668467824071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45999.668467824071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45999.668467824071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45999.668467824071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45999.668467824071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45999.668467824071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45999.668467824071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45999.668467824071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ref="G23:G86" ca="1" si="1">IFERROR(NOW()-F23,"-")</f>
        <v>45999.668467824071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45999.668467824071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45999.668467824071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45999.668467824071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45999.668467824071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45999.668467824071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45999.668467824071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45999.668467824071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45999.668467824071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45999.668467824071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45999.668467824071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45999.668467824071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45999.668467824071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45999.668467824071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45999.668467824071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45999.668467824071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45999.668467824071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45999.668467824071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45999.668467824071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45999.668467824071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45999.668467824071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45999.668467824071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45999.668467824071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45999.668467824071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45999.668467824071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45999.668467824071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45999.668467824071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45999.668467824071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45999.668467824071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45999.668467824071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45999.668467824071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45999.668467824071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45999.668467824071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45999.668467824071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45999.668467824071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45999.668467824071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45999.668467824071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45999.668467824071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45999.668467824071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45999.668467824071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45999.668467824071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45999.668467824071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45999.668467824071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45999.668467824071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45999.668467824071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45999.668467824071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45999.668467824071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45999.668467824071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45999.668467824071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45999.668467824071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45999.668467824071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45999.668467824071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45999.668467824071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45999.668467824071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45999.668467824071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45999.668467824071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45999.668467824071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45999.668467824071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45999.668467824071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45999.668467824071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45999.668467824071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45999.668467824071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45999.668467824071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45999.668467824071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ref="G87:G150" ca="1" si="2">IFERROR(NOW()-F87,"-")</f>
        <v>45999.668467824071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45999.668467824071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45999.668467824071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45999.668467824071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45999.668467824071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45999.668467824071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45999.668467824071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45999.668467824071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45999.668467824071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45999.668467824071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45999.668467824071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45999.668467824071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45999.668467824071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45999.668467824071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45999.668467824071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45999.668467824071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45999.668467824071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45999.668467824071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45999.668467824071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45999.668467824071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45999.668467824071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45999.668467824071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45999.668467824071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45999.668467824071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45999.668467824071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45999.668467824071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45999.668467824071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45999.668467824071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45999.668467824071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45999.668467824071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45999.668467824071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45999.668467824071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45999.668467824071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45999.668467824071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45999.668467824071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45999.668467824071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45999.668467824071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45999.668467824071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45999.668467824071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45999.668467824071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45999.668467824071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45999.668467824071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45999.668467824071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45999.668467824071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45999.668467824071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45999.668467824071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45999.668467824071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45999.668467824071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45999.668467824071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45999.668467824071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45999.668467824071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45999.668467824071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45999.668467824071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45999.668467824071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45999.668467824071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45999.668467824071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45999.668467824071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45999.668467824071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45999.668467824071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45999.668467824071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45999.668467824071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45999.668467824071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45999.668467824071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45999.668467824071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ref="G151:G214" ca="1" si="3">IFERROR(NOW()-F151,"-")</f>
        <v>45999.668467824071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45999.668467824071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45999.668467824071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45999.668467824071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45999.668467824071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45999.668467824071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45999.668467824071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45999.668467824071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45999.668467824071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45999.668467824071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45999.668467824071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45999.668467824071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45999.668467824071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45999.668467824071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45999.668467824071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45999.668467824071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45999.668467824071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45999.668467824071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45999.668467824071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45999.668467824071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45999.668467824071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45999.668467824071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45999.668467824071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45999.668467824071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45999.668467824071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45999.668467824071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45999.668467824071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45999.668467824071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45999.668467824071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45999.668467824071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45999.668467824071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45999.668467824071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45999.668467824071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45999.668467824071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45999.668467824071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45999.668467824071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45999.668467824071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45999.668467824071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45999.668467824071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45999.668467824071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45999.668467824071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45999.668467824071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45999.668467824071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45999.668467824071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45999.668467824071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45999.668467824071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45999.668467824071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45999.668467824071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45999.668467824071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45999.668467824071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45999.668467824071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45999.668467824071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45999.668467824071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45999.668467824071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45999.668467824071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45999.668467824071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45999.668467824071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45999.668467824071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45999.668467824071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45999.668467824071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45999.668467824071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45999.668467824071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45999.668467824071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45999.668467824071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ref="G215:G278" ca="1" si="4">IFERROR(NOW()-F215,"-")</f>
        <v>45999.668467824071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45999.668467824071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45999.668467824071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45999.668467824071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45999.668467824071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45999.668467824071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45999.668467824071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45999.668467824071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45999.668467824071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45999.668467824071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45999.668467824071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45999.668467824071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45999.668467824071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45999.668467824071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45999.668467824071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45999.668467824071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45999.668467824071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45999.668467824071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45999.668467824071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45999.668467824071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45999.668467824071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45999.668467824071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45999.668467824071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45999.668467824071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45999.668467824071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45999.668467824071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45999.668467824071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45999.668467824071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45999.668467824071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45999.668467824071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45999.668467824071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45999.668467824071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45999.668467824071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45999.668467824071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45999.668467824071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45999.668467824071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45999.668467824071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45999.668467824071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45999.668467824071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45999.668467824071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45999.668467824071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45999.668467824071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45999.668467824071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45999.668467824071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45999.668467824071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45999.668467824071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45999.668467824071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45999.668467824071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45999.668467824071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45999.668467824071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45999.668467824071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45999.668467824071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45999.668467824071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45999.668467824071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45999.668467824071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45999.668467824071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45999.668467824071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45999.668467824071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45999.668467824071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45999.668467824071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45999.668467824071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45999.668467824071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45999.668467824071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45999.668467824071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ref="G279:G342" ca="1" si="5">IFERROR(NOW()-F279,"-")</f>
        <v>45999.668467824071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45999.668467824071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45999.668467824071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45999.668467824071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45999.668467824071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45999.668467824071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45999.668467824071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45999.668467824071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45999.668467824071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45999.668467824071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45999.668467824071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45999.668467824071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45999.668467824071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45999.668467824071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45999.668467824071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45999.668467824071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45999.668467824071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45999.668467824071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45999.668467824071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45999.668467824071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45999.668467824071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45999.668467824071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45999.668467824071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45999.668467824071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45999.668467824071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45999.668467824071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45999.668467824071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45999.668467824071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45999.668467824071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45999.668467824071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45999.668467824071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45999.668467824071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45999.668467824071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45999.668467824071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45999.668467824071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45999.668467824071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45999.668467824071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45999.668467824071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45999.668467824071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45999.668467824071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45999.668467824071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45999.668467824071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45999.668467824071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45999.668467824071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45999.668467824071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45999.668467824071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45999.668467824071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45999.668467824071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45999.668467824071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45999.668467824071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45999.668467824071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45999.668467824071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45999.668467824071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45999.668467824071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45999.668467824071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45999.668467824071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45999.668467824071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45999.668467824071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45999.668467824071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45999.668467824071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45999.668467824071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45999.668467824071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45999.668467824071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45999.668467824071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ref="G343:G406" ca="1" si="6">IFERROR(NOW()-F343,"-")</f>
        <v>45999.668467824071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45999.668467824071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45999.668467824071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45999.668467824071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45999.668467824071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45999.668467824071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45999.668467824071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45999.668467824071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45999.668467824071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45999.668467824071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45999.668467824071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45999.668467824071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45999.668467824071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45999.668467824071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45999.668467824071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45999.668467824071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45999.668467824071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45999.668467824071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45999.668467824071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45999.668467824071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45999.668467824071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45999.668467824071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45999.668467824071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45999.668467824071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45999.668467824071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45999.668467824071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45999.668467824071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45999.668467824071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45999.668467824071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45999.668467824071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45999.668467824071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45999.668467824071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45999.668467824071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45999.668467824071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45999.668467824071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45999.668467824071</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45999.668467824071</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45999.668467824071</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45999.668467824071</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45999.668467824071</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45999.668467824071</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45999.668467824071</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45999.668467824071</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45999.668467824071</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45999.668467824071</v>
      </c>
      <c r="H387" s="117"/>
      <c r="I387" s="115" t="str">
        <f>IFERROR(VLOOKUP(D387,DB!A:F,6,0),"")</f>
        <v/>
      </c>
      <c r="J387" s="115" t="str">
        <f>IFERROR(VLOOKUP(D387,DB!A:G,7,0),"")</f>
        <v/>
      </c>
      <c r="K387" s="118"/>
      <c r="L387" s="133" t="str">
        <f>IFERROR(VLOOKUP(D387,DB!A:I,9,0),"")</f>
        <v/>
      </c>
    </row>
    <row r="388" spans="1:12" ht="31.5" customHeight="1">
      <c r="A388" s="139"/>
      <c r="B388" s="140" t="str">
        <f>IFERROR(VLOOKUP(D388,DB!A:K,11,0),"")</f>
        <v/>
      </c>
      <c r="C388" s="141"/>
      <c r="D388" s="140"/>
      <c r="E388" s="138"/>
      <c r="F388" s="142"/>
      <c r="G388" s="143">
        <f t="shared" ca="1" si="6"/>
        <v>45999.668467824071</v>
      </c>
      <c r="H388" s="142"/>
      <c r="I388" s="140" t="str">
        <f>IFERROR(VLOOKUP(D388,DB!A:F,6,0),"")</f>
        <v/>
      </c>
      <c r="J388" s="140" t="str">
        <f>IFERROR(VLOOKUP(D388,DB!A:G,7,0),"")</f>
        <v/>
      </c>
      <c r="K388" s="144"/>
      <c r="L388" s="145" t="str">
        <f>IFERROR(VLOOKUP(D388,DB!A:I,9,0),"")</f>
        <v/>
      </c>
    </row>
  </sheetData>
  <dataValidations count="2">
    <dataValidation allowBlank="1" showInputMessage="1" showErrorMessage="1" sqref="E1" xr:uid="{9E1BC488-8814-4F8A-8DBE-742B3278AB71}"/>
    <dataValidation type="list" allowBlank="1" showInputMessage="1" showErrorMessage="1" sqref="E2:E3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2025-12-08T13:02:57Z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