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96" documentId="13_ncr:1_{F6CB121F-512D-4AA6-A0C1-0FB36C537598}" xr6:coauthVersionLast="47" xr6:coauthVersionMax="47" xr10:uidLastSave="{85B45B23-C0FB-418F-97D7-CBFF68C9006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<sst xmlns="http://schemas.openxmlformats.org/spreadsheetml/2006/main" count="180301" uniqueCount="39134">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</sst>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302.68679467592301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6.9769212961546145E-2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1.5440509254403878E-2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45965.635220601849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45965.635220601849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45965.635220601849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45965.635220601849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45965.635220601849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45965.635220601849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45965.635220601849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45965.635220601849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45965.635220601849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45965.635220601849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45965.635220601849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45965.635220601849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45965.635220601849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45965.635220601849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45965.635220601849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45965.635220601849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45965.635220601849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45965.635220601849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45965.635220601849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45965.635220601849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45965.635220601849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45965.635220601849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45965.635220601849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45965.635220601849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45965.635220601849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45965.635220601849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45965.635220601849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45965.635220601849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45965.635220601849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45965.635220601849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45965.635220601849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45965.635220601849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45965.635220601849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45965.635220601849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45965.635220601849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45965.635220601849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45965.635220601849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45965.635220601849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45965.635220601849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45965.635220601849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45965.635220601849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45965.635220601849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45965.635220601849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45965.635220601849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45965.635220601849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45965.635220601849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45965.635220601849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45965.635220601849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45965.635220601849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45965.635220601849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45965.635220601849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45965.635220601849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45965.635220601849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45965.635220601849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45965.635220601849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45965.635220601849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45965.635220601849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45965.635220601849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45965.635220601849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45965.635220601849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45965.635220601849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45965.635220601849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45965.635220601849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45965.635220601849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45965.635220601849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45965.635220601849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45965.635220601849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45965.635220601849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45965.635220601849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45965.635220601849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45965.635220601849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45965.635220601849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45965.635220601849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45965.635220601849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45965.635220601849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45965.635220601849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45965.635220601849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45965.635220601849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45965.635220601849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45965.635220601849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45965.635220601849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45965.635220601849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45965.635220601849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45965.635220601849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45965.635220601849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45965.635220601849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45965.635220601849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45965.635220601849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45965.635220601849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45965.635220601849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45965.635220601849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45965.635220601849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45965.635220601849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45965.635220601849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45965.635220601849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45965.635220601849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140.63538263888768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6.8931372685183305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8987</v>
      </c>
      <c r="E5" s="113" t="s">
        <v>39021</v>
      </c>
      <c r="F5" s="114">
        <v>45965.587280092594</v>
      </c>
      <c r="G5" s="115">
        <f ca="1">IFERROR(NOW()-F5,"-")</f>
        <v>4.7940509255568031E-2</v>
      </c>
      <c r="H5" s="114">
        <v>45965.574270833335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45965.635220601849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45965.635220601849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45965.635220601849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45965.635220601849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45965.635220601849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45965.635220601849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45965.635220601849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45965.635220601849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45965.635220601849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45965.635220601849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45965.635220601849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45965.635220601849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45965.635220601849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45965.635220601849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45965.635220601849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45965.635220601849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45965.635220601849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45965.635220601849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45965.635220601849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45965.635220601849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45965.635220601849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45965.635220601849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45965.635220601849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45965.635220601849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45965.635220601849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45965.635220601849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45965.635220601849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45965.635220601849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45965.635220601849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45965.635220601849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45965.635220601849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45965.635220601849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45965.635220601849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45965.635220601849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45965.635220601849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45965.635220601849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45965.635220601849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45965.635220601849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45965.635220601849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45965.635220601849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45965.635220601849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45965.635220601849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45965.635220601849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45965.635220601849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45965.635220601849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45965.635220601849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45965.635220601849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45965.635220601849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45965.635220601849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45965.635220601849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45965.635220601849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45965.635220601849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45965.635220601849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45965.635220601849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45965.635220601849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45965.635220601849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45965.635220601849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45965.635220601849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45965.635220601849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45965.635220601849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45965.635220601849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45965.635220601849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45965.635220601849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45965.635220601849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45965.635220601849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45965.635220601849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45965.635220601849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45965.635220601849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45965.635220601849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45965.635220601849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45965.635220601849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45965.635220601849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45965.635220601849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45965.635220601849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45965.635220601849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45965.635220601849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45965.635220601849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45965.635220601849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45965.635220601849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45965.635220601849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45965.635220601849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45965.635220601849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45965.635220601849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45965.635220601849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45965.635220601849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45965.635220601849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45965.635220601849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45965.635220601849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45965.635220601849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45965.635220601849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45965.635220601849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45965.635220601849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45965.635220601849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45965.635220601849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45965.635220601849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45965.635220601849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45965.635220601849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45965.635220601849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45965.635220601849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45965.635220601849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45965.635220601849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45965.635220601849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45965.635220601849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45965.635220601849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45965.635220601849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45965.635220601849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45965.635220601849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45965.635220601849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45965.635220601849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45965.635220601849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45965.635220601849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45965.635220601849</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45965.635220601849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45965.635220601849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45965.635220601849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45965.635220601849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45965.635220601849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45965.635220601849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45965.635220601849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45965.635220601849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45965.635220601849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45965.635220601849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45965.635220601849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45965.635220601849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45965.635220601849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45965.635220601849</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45965.635220601849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45965.635220601849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45965.635220601849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45965.635220601849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45965.635220601849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45965.635220601849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45965.635220601849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45965.635220601849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45965.635220601849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45965.635220601849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45965.635220601849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45965.635220601849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45965.635220601849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45965.635220601849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45965.635220601849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45965.635220601849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45965.635220601849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45965.635220601849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45965.635220601849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45965.635220601849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45965.635220601849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45965.635220601849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45965.635220601849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45965.635220601849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45965.635220601849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45965.635220601849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45965.635220601849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45965.635220601849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45965.635220601849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45965.635220601849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45965.635220601849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45965.635220601849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45965.635220601849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45965.635220601849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45965.635220601849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45965.635220601849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45965.635220601849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45965.635220601849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45965.635220601849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45965.635220601849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45965.635220601849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45965.635220601849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45965.635220601849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45965.635220601849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45965.635220601849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45965.635220601849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45965.635220601849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45965.635220601849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45965.635220601849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45965.635220601849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45965.635220601849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45965.635220601849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45965.635220601849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45965.635220601849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45965.635220601849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45965.635220601849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45965.635220601849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45965.635220601849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45965.635220601849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45965.635220601849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45965.635220601849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45965.635220601849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45965.635220601849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45965.635220601849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45965.635220601849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45965.635220601849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45965.635220601849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45965.635220601849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45965.635220601849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45965.635220601849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45965.635220601849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45965.635220601849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45965.635220601849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45965.635220601849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45965.635220601849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45965.635220601849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45965.635220601849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45965.635220601849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45965.635220601849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45965.635220601849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45965.635220601849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45965.635220601849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45965.635220601849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45965.635220601849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45965.635220601849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45965.635220601849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45965.635220601849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45965.635220601849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45965.635220601849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45965.635220601849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45965.635220601849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45965.635220601849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45965.635220601849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45965.635220601849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45965.635220601849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45965.635220601849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45965.635220601849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45965.635220601849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45965.635220601849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45965.635220601849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45965.635220601849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45965.635220601849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45965.635220601849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45965.635220601849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45965.635220601849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45965.635220601849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45965.635220601849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45965.635220601849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45965.635220601849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45965.635220601849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45965.635220601849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45965.635220601849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45965.635220601849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45965.635220601849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45965.635220601849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45965.635220601849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45965.635220601849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45965.635220601849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45965.635220601849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45965.635220601849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45965.635220601849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45965.635220601849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45965.635220601849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45965.635220601849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45965.635220601849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45965.635220601849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45965.635220601849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45965.635220601849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45965.635220601849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45965.635220601849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45965.635220601849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45965.635220601849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45965.635220601849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45965.635220601849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45965.635220601849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45965.635220601849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45965.635220601849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45965.635220601849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45965.635220601849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45965.635220601849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45965.635220601849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45965.635220601849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45965.635220601849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45965.635220601849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45965.635220601849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45965.635220601849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45965.635220601849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45965.635220601849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45965.635220601849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45965.635220601849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45965.635220601849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45965.635220601849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45965.635220601849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45965.635220601849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45965.635220601849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45965.635220601849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45965.635220601849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45965.635220601849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45965.635220601849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45965.635220601849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45965.635220601849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45965.635220601849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45965.635220601849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45965.635220601849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45965.635220601849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45965.635220601849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45965.635220601849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45965.635220601849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45965.635220601849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45965.635220601849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45965.635220601849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45965.635220601849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45965.635220601849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45965.635220601849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45965.635220601849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45965.635220601849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45965.635220601849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45965.635220601849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45965.635220601849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45965.635220601849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45965.635220601849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45965.635220601849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45965.635220601849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45965.635220601849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45965.635220601849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45965.635220601849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45965.635220601849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45965.635220601849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45965.635220601849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45965.635220601849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45965.635220601849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45965.635220601849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45965.635220601849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45965.635220601849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45965.635220601849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45965.635220601849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45965.635220601849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45965.635220601849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45965.635220601849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45965.635220601849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45965.635220601849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45965.635220601849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45965.635220601849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45965.635220601849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45965.635220601849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45965.635220601849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45965.635220601849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45965.635220601849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45965.635220601849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45965.635220601849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45965.635220601849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45965.635220601849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45965.635220601849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45965.635220601849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45965.635220601849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45965.635220601849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45965.635220601849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45965.635220601849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45965.635220601849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45965.635220601849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45965.635220601849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45965.635220601849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45965.635220601849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45965.635220601849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45965.635220601849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45965.635220601849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45965.635220601849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45965.635220601849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45965.635220601849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45965.635220601849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45965.635220601849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45965.635220601849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45965.635220601849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45965.635220601849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45965.635220601849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45965.635220601849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45965.635220601849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45965.635220601849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45965.635220601849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45965.635220601849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45965.635220601849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45965.635220601849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45965.635220601849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45965.635220601849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45965.635220601849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45965.635220601849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45965.635220601849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45965.635220601849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45965.635220601849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45965.635220601849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45965.635220601849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45965.635220601849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45965.635220601849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45965.635220601849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45965.635220601849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45965.635220601849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45965.635220601849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45965.635220601849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45965.635220601849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45965.635220601849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45965.635220601849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45965.635220601849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45965.635220601849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45965.635220601849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45965.635220601849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45965.635220601849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45965.635220601849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45965.635220601849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45965.635220601849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45965.635220601849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45965.635220601849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45965.635220601849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45965.635220601849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45965.635220601849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45965.635220601849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45965.635220601849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45965.635220601849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45965.635220601849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45965.635220601849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45965.635220601849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45965.635220601849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45965.635220601849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45965.635220601849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45965.635220601849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45965.635220601849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45965.635220601849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45965.635220601849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45965.635220601849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45965.635220601849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45965.635220601849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45965.635220601849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45965.635220601849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45965.635220601849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45965.635220601849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45965.635220601849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45965.635220601849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45965.635220601849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45965.635220601849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45965.635220601849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45965.635220601849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45965.635220601849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45965.635220601849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45965.635220601849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45965.635220601849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45965.635220601849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45965.635220601849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45965.635220601849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45965.635220601849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45965.635220601849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45965.635220601849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45965.635220601849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45965.635220601849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45965.635220601849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45965.635220601849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45965.635220601849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45965.635220601849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45965.635220601849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45965.635220601849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45965.635220601849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45965.635220601849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45965.635220601849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45965.635220601849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45965.635220601849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45965.635220601849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45965.635220601849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45965.635220601849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45965.635220601849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45965.635220601849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45965.635220601849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45965.635220601849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45965.635220601849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45965.635220601849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45965.635220601849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45965.635220601849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45965.635220601849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45965.635220601849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45965.635220601849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45965.635220601849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45965.635220601849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45965.635220601849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45965.635220601849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45965.635220601849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45965.635220601849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45965.635220601849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45965.635220601849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45965.635220601849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45965.635220601849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45965.635220601849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45965.635220601849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45965.635220601849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45965.635220601849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45965.635220601849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45965.635220601849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45965.635220601849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45965.635220601849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45965.635220601849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45965.635220601849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45965.635220601849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45965.635220601849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45965.635220601849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45965.635220601849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45965.635220601849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45965.635220601849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45965.635220601849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45965.635220601849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45965.635220601849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45965.635220601849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45965.635220601849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45965.635220601849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45965.635220601849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45965.635220601849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45965.635220601849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45965.635220601849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45965.635220601849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45965.635220601849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45965.635220601849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45965.635220601849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45965.635220601849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45965.635220601849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45965.635220601849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45965.635220601849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45965.635220601849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45965.635220601849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45965.635220601849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45965.635220601849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45965.635220601849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45965.635220601849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45965.635220601849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45965.635220601849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45965.635220601849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45965.635220601849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45965.635220601849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45965.635220601849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45965.635220601849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45965.635220601849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45965.635220601849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45965.635220601849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45965.635220601849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45965.635220601849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45965.635220601849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45965.635220601849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45965.635220601849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45965.635220601849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45965.635220601849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45965.635220601849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45965.635220601849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45965.635220601849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45965.635220601849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45965.635220601849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45965.635220601849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45965.635220601849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45965.635220601849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45965.635220601849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45965.635220601849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45965.635220601849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45965.635220601849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45965.635220601849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45965.635220601849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45965.635220601849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45965.635220601849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45965.635220601849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45965.635220601849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45965.635220601849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45965.635220601849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45965.635220601849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45965.635220601849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45965.635220601849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45965.635220601849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45965.635220601849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45965.635220601849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45965.635220601849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45965.635220601849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45965.635220601849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45965.635220601849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45965.635220601849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45965.635220601849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45965.635220601849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45965.635220601849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45965.635220601849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45965.635220601849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45965.635220601849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45965.635220601849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45965.635220601849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45965.635220601849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45965.635220601849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45965.635220601849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45965.635220601849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45965.635220601849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45965.635220601849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45965.635220601849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45965.635220601849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45965.635220601849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45965.635220601849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45965.635220601849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45965.635220601849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45965.635220601849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45965.635220601849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45965.635220601849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45965.635220601849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45965.635220601849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45965.635220601849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45965.635220601849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45965.635220601849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45965.635220601849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45965.635220601849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45965.635220601849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45965.635220601849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45965.635220601849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45965.635220601849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45965.635220601849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45965.635220601849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45965.635220601849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45965.635220601849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45965.635220601849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45965.635220601849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45965.635220601849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45965.635220601849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45965.635220601849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45965.635220601849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45965.635220601849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45965.635220601849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45965.635220601849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45965.635220601849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45965.635220601849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45965.635220601849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45965.635220601849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45965.635220601849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45965.635220601849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45965.635220601849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45965.635220601849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45965.635220601849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45965.635220601849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45965.635220601849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45965.635220601849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45965.635220601849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45965.635220601849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45965.635220601849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45965.635220601849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45965.635220601849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45965.635220601849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45965.635220601849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45965.635220601849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45965.635220601849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45965.635220601849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45965.635220601849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45965.635220601849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45965.635220601849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45965.635220601849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45965.635220601849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45965.635220601849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45965.635220601849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45965.635220601849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45965.635220601849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45965.635220601849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45965.635220601849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45965.635220601849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45965.635220601849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45965.635220601849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45965.635220601849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45965.635220601849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45965.635220601849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45965.635220601849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45965.635220601849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45965.635220601849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45965.635220601849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45965.635220601849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45965.635220601849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45965.635220601849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45965.635220601849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45965.635220601849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45965.635220601849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45965.635220601849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45965.635220601849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45965.635220601849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45965.635220601849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45965.635220601849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45965.635220601849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45965.635220601849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45965.635220601849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45965.635220601849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45965.635220601849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45965.635220601849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45965.635220601849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45965.635220601849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45965.635220601849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45965.635220601849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45965.635220601849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45965.635220601849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45965.635220601849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45965.635220601849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45965.635220601849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45965.635220601849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45965.635220601849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45965.635220601849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45965.635220601849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45965.635220601849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45965.635220601849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45965.635220601849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45965.635220601849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45965.635220601849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45965.635220601849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45965.635220601849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45965.635220601849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45965.635220601849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45965.635220601849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45965.635220601849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45965.635220601849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45965.635220601849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45965.635220601849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45965.635220601849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45965.635220601849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45965.635220601849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45965.635220601849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45965.635220601849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45965.635220601849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45965.635220601849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45965.635220601849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45965.635220601849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45965.635220601849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45965.635220601849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45965.635220601849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45965.635220601849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45965.635220601849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45965.635220601849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45965.635220601849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45965.635220601849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45965.635220601849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45965.635220601849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45965.635220601849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45965.635220601849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45965.635220601849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45965.635220601849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45965.635220601849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45965.635220601849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45965.635220601849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45965.635220601849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45965.635220601849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45965.635220601849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45965.635220601849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45965.635220601849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45965.635220601849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45965.635220601849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45965.635220601849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45965.635220601849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45965.635220601849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45965.635220601849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45965.635220601849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45965.635220601849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45965.635220601849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45965.635220601849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45965.635220601849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45965.635220601849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45965.635220601849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45965.635220601849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45965.635220601849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45965.635220601849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45965.635220601849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45965.635220601849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45965.635220601849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45965.635220601849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45965.635220601849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45965.635220601849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45965.635220601849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45965.635220601849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45965.635220601849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45965.635220601849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45965.635220601849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45965.635220601849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45965.635220601849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45965.635220601849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45965.635220601849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45965.635220601849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45965.635220601849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45965.635220601849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45965.635220601849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45965.635220601849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45965.635220601849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45965.635220601849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45965.635220601849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45965.635220601849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45965.635220601849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45965.635220601849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45965.635220601849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45965.635220601849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45965.635220601849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45965.635220601849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45965.635220601849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45965.635220601849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45965.635220601849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45965.635220601849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45965.635220601849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45965.635220601849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45965.635220601849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45965.635220601849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45965.635220601849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45965.635220601849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45965.635220601849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45965.635220601849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45965.635220601849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45965.635220601849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45965.635220601849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45965.635220601849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45965.635220601849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45965.635220601849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45965.635220601849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45965.635220601849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45965.635220601849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45965.635220601849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45965.635220601849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45965.635220601849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45965.635220601849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45965.635220601849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45965.635220601849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45965.635220601849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45965.635220601849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45965.635220601849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45965.635220601849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45965.635220601849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45965.635220601849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45965.635220601849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45965.635220601849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45965.635220601849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45965.635220601849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45965.635220601849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45965.635220601849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45965.635220601849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45965.635220601849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45965.635220601849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45965.635220601849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45965.635220601849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45965.635220601849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45965.635220601849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45965.635220601849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45965.635220601849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45965.635220601849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45965.635220601849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45965.635220601849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45965.635220601849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45965.635220601849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45965.635220601849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45965.635220601849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45965.635220601849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45965.635220601849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45965.635220601849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45965.635220601849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45965.635220601849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45965.635220601849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45965.635220601849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45965.635220601849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45965.635220601849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45965.635220601849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45965.635220601849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45965.635220601849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45965.635220601849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45965.635220601849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45965.635220601849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45965.635220601849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45965.635220601849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45965.635220601849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45965.635220601849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45965.635220601849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45965.635220601849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45965.635220601849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45965.635220601849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45965.635220601849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45965.635220601849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45965.635220601849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45965.635220601849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45965.635220601849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45965.635220601849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45965.635220601849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45965.635220601849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45965.635220601849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45965.635220601849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45965.635220601849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45965.635220601849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45965.635220601849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45965.635220601849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45965.635220601849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45965.635220601849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45965.635220601849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45965.635220601849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45965.635220601849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45965.635220601849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45965.635220601849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45965.635220601849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45965.635220601849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45965.635220601849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45965.635220601849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45965.635220601849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45965.635220601849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45965.635220601849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45965.635220601849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45965.635220601849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45965.635220601849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45965.635220601849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45965.635220601849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45965.635220601849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45965.635220601849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45965.635220601849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45965.635220601849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45965.635220601849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45965.635220601849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45965.635220601849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45965.635220601849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45965.635220601849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45965.635220601849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45965.635220601849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45965.635220601849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45965.635220601849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45965.635220601849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45965.635220601849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45965.635220601849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45965.635220601849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45965.635220601849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45965.635220601849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45965.635220601849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45965.635220601849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45965.635220601849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45965.635220601849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45965.635220601849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45965.635220601849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45965.635220601849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45965.635220601849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45965.635220601849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45965.635220601849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45965.635220601849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45965.635220601849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45965.635220601849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45965.635220601849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45965.635220601849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45965.635220601849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45965.635220601849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45965.635220601849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45965.635220601849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45965.635220601849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45965.635220601849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45965.635220601849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45965.635220601849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45965.635220601849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45965.635220601849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45965.635220601849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45965.635220601849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45965.635220601849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45965.635220601849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45965.635220601849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45965.635220601849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45965.635220601849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45965.635220601849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45965.635220601849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45965.635220601849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45965.635220601849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45965.635220601849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45965.635220601849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45965.635220601849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45965.635220601849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45965.635220601849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45965.635220601849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45965.635220601849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45965.635220601849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45965.635220601849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45965.635220601849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45965.635220601849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45965.635220601849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45965.635220601849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45965.635220601849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45965.635220601849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45965.635220601849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45965.635220601849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45965.635220601849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45965.635220601849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45965.635220601849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45965.635220601849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45965.635220601849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45965.635220601849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45965.635220601849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45965.635220601849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45965.635220601849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45965.635220601849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45965.635220601849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45965.635220601849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45965.635220601849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45965.635220601849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45965.635220601849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45965.635220601849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45965.635220601849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45965.635220601849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45965.635220601849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45965.635220601849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45965.635220601849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45965.635220601849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45965.635220601849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45965.635220601849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45965.635220601849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45965.635220601849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45965.635220601849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45965.635220601849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45965.635220601849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45965.635220601849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45965.635220601849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45965.635220601849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45965.635220601849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45965.635220601849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45965.635220601849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45965.635220601849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45965.635220601849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45965.635220601849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45965.635220601849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45965.635220601849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45965.635220601849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45965.635220601849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45965.635220601849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45965.635220601849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45965.635220601849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45965.635220601849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45965.635220601849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45965.635220601849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45965.635220601849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45965.635220601849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45965.635220601849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45965.635220601849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45965.635220601849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45965.635220601849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45965.635220601849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45965.635220601849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45965.635220601849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45965.635220601849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45965.635220601849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45965.635220601849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45965.635220601849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45965.635220601849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45965.635220601849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45965.635220601849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45965.635220601849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45965.635220601849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45965.635220601849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45965.635220601849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45965.635220601849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45965.635220601849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45965.635220601849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45965.635220601849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45965.635220601849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45965.635220601849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45965.635220601849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45965.635220601849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45965.635220601849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45965.635220601849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45965.635220601849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45965.635220601849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45965.635220601849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45965.635220601849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45965.635220601849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45965.635220601849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45965.635220601849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45965.635220601849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45965.635220601849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45965.635220601849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45965.635220601849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45965.635220601849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45965.635220601849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45965.635220601849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45965.635220601849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45965.635220601849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45965.635220601849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45965.635220601849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45965.635220601849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45965.635220601849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45965.635220601849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45965.635220601849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45965.635220601849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45965.635220601849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45965.635220601849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45965.635220601849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45965.635220601849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45965.635220601849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45965.635220601849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45965.635220601849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45965.635220601849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45965.635220601849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45965.635220601849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45965.635220601849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45965.635220601849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45965.635220601849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45965.635220601849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45965.635220601849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45965.635220601849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45965.635220601849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45965.635220601849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45965.635220601849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45965.635220601849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45965.635220601849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45965.635220601849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45965.635220601849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45965.635220601849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45965.635220601849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45965.635220601849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45965.635220601849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45965.635220601849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45965.635220601849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45965.635220601849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45965.635220601849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45965.635220601849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45965.635220601849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45965.635220601849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45965.635220601849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45965.635220601849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45965.635220601849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45965.635220601849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45965.635220601849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45965.635220601849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45965.635220601849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45965.635220601849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45965.635220601849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45965.635220601849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45965.635220601849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45965.635220601849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45965.635220601849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45965.635220601849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45965.635220601849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45965.635220601849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45965.635220601849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45965.635220601849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45965.635220601849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45965.635220601849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45965.635220601849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45965.635220601849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45965.635220601849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45965.635220601849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45965.635220601849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45965.635220601849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45965.635220601849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45965.635220601849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45965.635220601849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45965.635220601849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45965.635220601849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45965.635220601849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45965.635220601849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45965.635220601849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45965.635220601849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45965.635220601849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45965.635220601849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45965.635220601849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45965.635220601849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45965.635220601849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45965.635220601849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45965.635220601849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45965.635220601849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45965.635220601849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45965.635220601849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45965.635220601849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45965.635220601849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45965.635220601849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45965.635220601849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45965.635220601849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45965.635220601849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45965.635220601849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45965.635220601849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45965.635220601849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45965.635220601849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45965.635220601849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45965.635220601849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45965.635220601849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45965.635220601849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45965.635220601849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45965.635220601849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45965.635220601849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45965.635220601849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45965.635220601849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45965.635220601849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45965.635220601849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45965.635220601849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45965.635220601849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45965.635220601849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45965.635220601849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45965.635220601849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45965.635220601849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45965.635220601849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45965.635220601849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45965.635220601849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45965.635220601849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45965.635220601849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45965.635220601849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45965.635220601849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45965.635220601849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45965.635220601849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45965.635220601849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45965.635220601849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45965.635220601849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45965.635220601849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45965.635220601849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45965.635220601849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262.15450300925295</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5.5718287032505032E-2</v>
      </c>
      <c r="H3" s="122">
        <v>45965.570787037039</v>
      </c>
      <c r="I3" s="118" t="str">
        <f>IFERROR(VLOOKUP(D3,DB!A:F,6,0),"")</f>
        <v>SCECO</v>
      </c>
      <c r="J3" s="118" t="str">
        <f>IFERROR(VLOOKUP(D3,DB!A:G,7,0),"")</f>
        <v>Good</v>
      </c>
      <c r="K3" s="124" t="s">
        <v>39117</v>
      </c>
      <c r="L3" s="120" t="str">
        <f>IFERROR(VLOOKUP(D3,DB!A:I,9,0),"")</f>
        <v>Latis</v>
      </c>
    </row>
    <row r="4" spans="1:16" ht="15" customHeight="1">
      <c r="A4" s="118" t="s">
        <v>39118</v>
      </c>
      <c r="B4" s="118" t="str">
        <f>IFERROR(VLOOKUP(D4,DB!A:K,11,0),"")</f>
        <v>R4</v>
      </c>
      <c r="C4" s="119">
        <v>6</v>
      </c>
      <c r="D4" s="120" t="s">
        <v>36083</v>
      </c>
      <c r="E4" s="97" t="s">
        <v>39024</v>
      </c>
      <c r="F4" s="122">
        <v>45965.613761574074</v>
      </c>
      <c r="G4" s="123">
        <f ca="1">IFERROR(NOW()-F4,"")</f>
        <v>2.14590277755633E-2</v>
      </c>
      <c r="H4" s="122">
        <v>45965.607152777775</v>
      </c>
      <c r="I4" s="118" t="str">
        <f>IFERROR(VLOOKUP(D4,DB!A:F,6,0),"")</f>
        <v>Generator-SG</v>
      </c>
      <c r="J4" s="118" t="str">
        <f>IFERROR(VLOOKUP(D4,DB!A:G,7,0),"")</f>
        <v>In progress</v>
      </c>
      <c r="K4" s="124" t="s">
        <v>39119</v>
      </c>
      <c r="L4" s="120" t="str">
        <f>IFERROR(VLOOKUP(D4,DB!A:I,9,0),"")</f>
        <v>Latis</v>
      </c>
    </row>
    <row r="5" spans="1:16" ht="15" customHeight="1">
      <c r="A5" s="118"/>
      <c r="B5" s="118" t="str">
        <f>IFERROR(VLOOKUP(D5,DB!A:K,11,0),"")</f>
        <v/>
      </c>
      <c r="C5" s="119"/>
      <c r="D5" s="93"/>
      <c r="E5" s="97"/>
      <c r="F5" s="122"/>
      <c r="G5" s="123">
        <f ca="1">IFERROR(NOW()-F5,"")</f>
        <v>45965.635220601849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45965.635220601849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45965.635220601849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45965.635220601849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45965.635220601849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45965.635220601849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45965.635220601849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45965.635220601849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45965.635220601849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45965.635220601849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45965.635220601849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45965.635220601849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45965.635220601849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45965.635220601849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45965.635220601849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45965.635220601849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45965.635220601849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45965.635220601849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45965.635220601849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45965.635220601849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45965.635220601849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45965.635220601849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45965.635220601849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45965.635220601849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45965.635220601849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45965.635220601849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45965.635220601849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45965.635220601849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45965.635220601849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45965.635220601849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45965.635220601849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45965.635220601849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45965.635220601849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45965.635220601849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45965.635220601849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45965.635220601849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45965.635220601849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45965.635220601849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45965.635220601849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45965.635220601849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45965.635220601849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45965.635220601849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45965.635220601849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45965.635220601849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45965.635220601849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45965.635220601849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45965.635220601849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45965.635220601849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45965.635220601849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45965.635220601849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45965.635220601849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45965.635220601849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45965.635220601849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45965.635220601849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45965.635220601849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45965.635220601849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45965.635220601849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45965.635220601849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45965.635220601849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45965.635220601849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45965.635220601849</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45965.635220601849</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73.80316041666083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39024</v>
      </c>
      <c r="F3" s="38">
        <v>45926.188877314817</v>
      </c>
      <c r="G3" s="143">
        <f t="shared" ref="G3" ca="1" si="0">IFERROR(NOW()-F3,"")</f>
        <v>39.446343287032505</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39024</v>
      </c>
      <c r="F4" s="152">
        <v>45948.661111111112</v>
      </c>
      <c r="G4" s="153">
        <f ca="1">IFERROR(NOW()-F4,"")</f>
        <v>16.974109490736737</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38929</v>
      </c>
      <c r="E5" s="151" t="s">
        <v>39021</v>
      </c>
      <c r="F5" s="152">
        <v>45965.573981481481</v>
      </c>
      <c r="G5" s="153">
        <f ca="1">IFERROR(NOW()-F5,"")</f>
        <v>6.1239120368554723E-2</v>
      </c>
      <c r="H5" s="152">
        <v>45965.568425925929</v>
      </c>
      <c r="I5" s="151" t="str">
        <f>IFERROR(VLOOKUP(D5,DB!A:F,6,0),"")</f>
        <v>Generator-SG</v>
      </c>
      <c r="J5" s="151" t="str">
        <f>IFERROR(VLOOKUP(D5,DB!A:G,7,0),"")</f>
        <v>In progress</v>
      </c>
      <c r="K5" s="151" t="s">
        <v>39127</v>
      </c>
      <c r="L5" s="151" t="str">
        <f>IFERROR(VLOOKUP(D5,DB!A:I,9,0),"")</f>
        <v>Latis</v>
      </c>
    </row>
    <row r="6" spans="1:13" ht="15">
      <c r="A6" s="151" t="s">
        <v>39128</v>
      </c>
      <c r="B6" s="151" t="str">
        <f>IFERROR(VLOOKUP(D6,DB!A:K,11,0),"")</f>
        <v>R5</v>
      </c>
      <c r="C6" s="151">
        <v>3</v>
      </c>
      <c r="D6" s="151" t="s">
        <v>38228</v>
      </c>
      <c r="E6" s="151" t="s">
        <v>39021</v>
      </c>
      <c r="F6" s="152">
        <v>45965.59716435185</v>
      </c>
      <c r="G6" s="153">
        <f ca="1">IFERROR(NOW()-F6,"")</f>
        <v>3.8056249999499414E-2</v>
      </c>
      <c r="H6" s="152">
        <v>45965.590219907404</v>
      </c>
      <c r="I6" s="151" t="str">
        <f>IFERROR(VLOOKUP(D6,DB!A:F,6,0),"")</f>
        <v>SCECO</v>
      </c>
      <c r="J6" s="151" t="str">
        <f>IFERROR(VLOOKUP(D6,DB!A:G,7,0),"")</f>
        <v>Haj Removal</v>
      </c>
      <c r="K6" s="151" t="s">
        <v>39129</v>
      </c>
      <c r="L6" s="151" t="str">
        <f>IFERROR(VLOOKUP(D6,DB!A:I,9,0),"")</f>
        <v>Latis</v>
      </c>
    </row>
    <row r="7" spans="1:13" ht="15">
      <c r="A7" s="151"/>
      <c r="B7" s="151" t="str">
        <f>IFERROR(VLOOKUP(D7,DB!A:K,11,0),"")</f>
        <v/>
      </c>
      <c r="C7" s="151"/>
      <c r="D7" s="151"/>
      <c r="E7" s="151"/>
      <c r="F7" s="152"/>
      <c r="G7" s="153">
        <f ca="1">IFERROR(NOW()-F7,"")</f>
        <v>45965.635220601849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45965.635220601849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45965.635220601849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45965.635220601849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45965.635220601849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45965.635220601849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45965.635220601849</v>
      </c>
      <c r="H13" s="152"/>
      <c r="I13" s="151" t="str">
        <f>IFERROR(VLOOKUP(D13,DB!A:F,6,0),"")</f>
        <v/>
      </c>
      <c r="J13" s="151" t="str">
        <f>IFERROR(VLOOKUP(D13,DB!A:G,7,0),"")</f>
        <v/>
      </c>
      <c r="K13" s="151"/>
      <c r="L13" s="151" t="str">
        <f>IFERROR(VLOOKUP(D13,DB!A:I,9,0),"")</f>
        <v/>
      </c>
    </row>
    <row r="14" spans="1:13" ht="15">
      <c r="A14" s="151"/>
      <c r="B14" s="151" t="str">
        <f>IFERROR(VLOOKUP(D14,DB!A:K,11,0),"")</f>
        <v>R5</v>
      </c>
      <c r="C14" s="151"/>
      <c r="D14" s="151" t="s">
        <v>38415</v>
      </c>
      <c r="E14" s="151"/>
      <c r="F14" s="152"/>
      <c r="G14" s="153">
        <f ca="1">IFERROR(NOW()-F14,"")</f>
        <v>45965.635220601849</v>
      </c>
      <c r="H14" s="152"/>
      <c r="I14" s="151" t="str">
        <f>IFERROR(VLOOKUP(D14,DB!A:F,6,0),"")</f>
        <v>SCECO</v>
      </c>
      <c r="J14" s="151" t="str">
        <f>IFERROR(VLOOKUP(D14,DB!A:G,7,0),"")</f>
        <v>Haj Removal</v>
      </c>
      <c r="K14" s="151"/>
      <c r="L14" s="151" t="str">
        <f>IFERROR(VLOOKUP(D14,DB!A:I,9,0),"")</f>
        <v>Latis</v>
      </c>
    </row>
    <row r="15" spans="1:13" ht="15">
      <c r="A15" s="151"/>
      <c r="B15" s="151" t="str">
        <f>IFERROR(VLOOKUP(D15,DB!A:K,11,0),"")</f>
        <v>R5</v>
      </c>
      <c r="C15" s="151"/>
      <c r="D15" s="151" t="s">
        <v>38419</v>
      </c>
      <c r="E15" s="151"/>
      <c r="F15" s="152"/>
      <c r="G15" s="153">
        <f ca="1">IFERROR(NOW()-F15,"")</f>
        <v>45965.635220601849</v>
      </c>
      <c r="H15" s="152"/>
      <c r="I15" s="151" t="str">
        <f>IFERROR(VLOOKUP(D15,DB!A:F,6,0),"")</f>
        <v>SCECO</v>
      </c>
      <c r="J15" s="151" t="str">
        <f>IFERROR(VLOOKUP(D15,DB!A:G,7,0),"")</f>
        <v>Haj Removal</v>
      </c>
      <c r="K15" s="151"/>
      <c r="L15" s="151" t="str">
        <f>IFERROR(VLOOKUP(D15,DB!A:I,9,0),"")</f>
        <v>Latis</v>
      </c>
    </row>
    <row r="16" spans="1:13" ht="15">
      <c r="A16" s="151"/>
      <c r="B16" s="151" t="str">
        <f>IFERROR(VLOOKUP(D16,DB!A:K,11,0),"")</f>
        <v>R5</v>
      </c>
      <c r="C16" s="151"/>
      <c r="D16" s="151" t="s">
        <v>37680</v>
      </c>
      <c r="E16" s="151"/>
      <c r="F16" s="152"/>
      <c r="G16" s="153">
        <f ca="1">IFERROR(NOW()-F16,"")</f>
        <v>45965.635220601849</v>
      </c>
      <c r="H16" s="152"/>
      <c r="I16" s="151" t="str">
        <f>IFERROR(VLOOKUP(D16,DB!A:F,6,0),"")</f>
        <v>SCECO</v>
      </c>
      <c r="J16" s="151" t="str">
        <f>IFERROR(VLOOKUP(D16,DB!A:G,7,0),"")</f>
        <v>Good</v>
      </c>
      <c r="K16" s="151"/>
      <c r="L16" s="151" t="str">
        <f>IFERROR(VLOOKUP(D16,DB!A:I,9,0),"")</f>
        <v>Latis</v>
      </c>
    </row>
    <row r="17" spans="1:12" ht="15">
      <c r="A17" s="151"/>
      <c r="B17" s="151" t="str">
        <f>IFERROR(VLOOKUP(D17,DB!A:K,11,0),"")</f>
        <v/>
      </c>
      <c r="C17" s="151"/>
      <c r="D17" s="151"/>
      <c r="E17" s="151"/>
      <c r="F17" s="152"/>
      <c r="G17" s="153">
        <f ca="1">IFERROR(NOW()-F17,"")</f>
        <v>45965.635220601849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45965.635220601849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45965.635220601849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45965.635220601849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45965.635220601849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45965.635220601849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45965.635220601849</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45965.635220601849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45965.635220601849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45965.635220601849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45965.635220601849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45965.635220601849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45965.635220601849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45965.635220601849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45965.635220601849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45965.635220601849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45965.635220601849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45965.635220601849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45965.635220601849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45965.635220601849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45965.635220601849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45965.635220601849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45965.635220601849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45965.635220601849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45965.635220601849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45965.635220601849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45965.635220601849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45965.635220601849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45965.635220601849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45965.635220601849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45965.635220601849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45965.635220601849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45965.635220601849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45965.635220601849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45965.635220601849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45965.635220601849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45965.635220601849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45965.635220601849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45965.635220601849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45965.635220601849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45965.635220601849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45965.635220601849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45965.635220601849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45965.635220601849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45965.635220601849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45965.635220601849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45965.635220601849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45965.635220601849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45965.635220601849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45965.635220601849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45965.635220601849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45965.635220601849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45965.635220601849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45965.635220601849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45965.635220601849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45965.635220601849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45965.635220601849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45965.635220601849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45965.635220601849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45965.635220601849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45965.635220601849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45965.635220601849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45965.635220601849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45965.635220601849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45965.635220601849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45965.635220601849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45965.635220601849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45965.635220601849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45965.635220601849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45965.635220601849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45965.635220601849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45965.635220601849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45965.635220601849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45965.635220601849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45965.635220601849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45965.635220601849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45965.635220601849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45965.635220601849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45965.635220601849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45965.635220601849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45965.635220601849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45965.635220601849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45965.635220601849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45965.635220601849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45965.635220601849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45965.635220601849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45965.635220601849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45965.635220601849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45965.635220601849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45965.635220601849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45965.635220601849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45965.635220601849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45965.635220601849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45965.635220601849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45965.635220601849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45965.635220601849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45965.635220601849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45965.635220601849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45965.635220601849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45965.635220601849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45965.635220601849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45965.635220601849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45965.635220601849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45965.635220601849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45965.635220601849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45965.635220601849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45965.635220601849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45965.635220601849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45965.635220601849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45965.635220601849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45965.635220601849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45965.635220601849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45965.635220601849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45965.635220601849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45965.635220601849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45965.635220601849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45965.635220601849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45965.635220601849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45965.635220601849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45965.635220601849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45965.635220601849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45965.635220601849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45965.635220601849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45965.635220601849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45965.635220601849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45965.635220601849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45965.635220601849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45965.635220601849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45965.635220601849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45965.635220601849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45965.635220601849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45965.635220601849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45965.635220601849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45965.635220601849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45965.635220601849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45965.635220601849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45965.635220601849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45965.635220601849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45965.635220601849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45965.635220601849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45965.635220601849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45965.635220601849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45965.635220601849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45965.635220601849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45965.635220601849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45965.635220601849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45965.635220601849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45965.635220601849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45965.635220601849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45965.635220601849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45965.635220601849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45965.635220601849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45965.635220601849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45965.635220601849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45965.635220601849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45965.635220601849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45965.635220601849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45965.635220601849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45965.635220601849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45965.635220601849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45965.635220601849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45965.635220601849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45965.635220601849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45965.635220601849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45965.635220601849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45965.635220601849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45965.635220601849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45965.635220601849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45965.635220601849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45965.635220601849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45965.635220601849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45965.635220601849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45965.635220601849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45965.635220601849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45965.635220601849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45965.635220601849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45965.635220601849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45965.635220601849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45965.635220601849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45965.635220601849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45965.635220601849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45965.635220601849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45965.635220601849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45965.635220601849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45965.635220601849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45965.635220601849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45965.635220601849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45965.635220601849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45965.635220601849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45965.635220601849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45965.635220601849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45965.635220601849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45965.635220601849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45965.635220601849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45965.635220601849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45965.635220601849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45965.635220601849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45965.635220601849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45965.635220601849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45965.635220601849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45965.635220601849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45965.635220601849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45965.635220601849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45965.635220601849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45965.635220601849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45965.635220601849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45965.635220601849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45965.635220601849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45965.635220601849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45965.635220601849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45965.635220601849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45965.635220601849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45965.635220601849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45965.635220601849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45965.635220601849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45965.635220601849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45965.635220601849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45965.635220601849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45965.635220601849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45965.635220601849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45965.635220601849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45965.635220601849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45965.635220601849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45965.635220601849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45965.635220601849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45965.635220601849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45965.635220601849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45965.635220601849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45965.635220601849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45965.635220601849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45965.635220601849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45965.635220601849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45965.635220601849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45965.635220601849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45965.635220601849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45965.635220601849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45965.635220601849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45965.635220601849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45965.635220601849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45965.635220601849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45965.635220601849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45965.635220601849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45965.635220601849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45965.635220601849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45965.635220601849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45965.635220601849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45965.635220601849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45965.635220601849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45965.635220601849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45965.635220601849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45965.635220601849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45965.635220601849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45965.635220601849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45965.635220601849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45965.635220601849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45965.635220601849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45965.635220601849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45965.635220601849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45965.635220601849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45965.635220601849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45965.635220601849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45965.635220601849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45965.635220601849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45965.635220601849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45965.635220601849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45965.635220601849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45965.635220601849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45965.635220601849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45965.635220601849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45965.635220601849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45965.635220601849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45965.635220601849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45965.635220601849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45965.635220601849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45965.635220601849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45965.635220601849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45965.635220601849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45965.635220601849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45965.635220601849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45965.635220601849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45965.635220601849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45965.635220601849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45965.635220601849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45965.635220601849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45965.635220601849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45965.635220601849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45965.635220601849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45965.635220601849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45965.635220601849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45965.635220601849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45965.635220601849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45965.635220601849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45965.635220601849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45965.635220601849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45965.635220601849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45965.635220601849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45965.635220601849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45965.635220601849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45965.635220601849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45965.635220601849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45965.635220601849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45965.635220601849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45965.635220601849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45965.635220601849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45965.635220601849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45965.635220601849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45965.635220601849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45965.635220601849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45965.635220601849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45965.635220601849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45965.635220601849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45965.635220601849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45965.635220601849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45965.635220601849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45965.635220601849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45965.635220601849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45965.635220601849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45965.635220601849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45965.635220601849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45965.635220601849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45965.635220601849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45965.635220601849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45965.635220601849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45965.635220601849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45965.635220601849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45965.635220601849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45965.635220601849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45965.635220601849</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3"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1</v>
      </c>
      <c r="D2" s="171" t="s">
        <v>36448</v>
      </c>
      <c r="E2" s="102" t="s">
        <v>39021</v>
      </c>
      <c r="F2" s="175">
        <v>45965.542002314818</v>
      </c>
      <c r="G2" s="115">
        <f ca="1">IFERROR(NOW()-F2,"-")</f>
        <v>9.321828703104984E-2</v>
      </c>
      <c r="H2" s="173">
        <v>45965.527743055558</v>
      </c>
      <c r="I2" s="171" t="str">
        <f>IFERROR(VLOOKUP(D2,DB!A:F,6,0),"")</f>
        <v>SCECO</v>
      </c>
      <c r="J2" s="102" t="str">
        <f>IFERROR(VLOOKUP(D2,DB!A:G,7,0),"")</f>
        <v>Dead</v>
      </c>
      <c r="K2" s="169" t="s">
        <v>39131</v>
      </c>
      <c r="L2" s="174" t="str">
        <f>IFERROR(VLOOKUP(D2,DB!A:I,9,0),"")</f>
        <v>Latis</v>
      </c>
    </row>
    <row r="3" spans="1:16383" ht="31.5" customHeight="1">
      <c r="A3" s="170" t="s">
        <v>39132</v>
      </c>
      <c r="B3" s="171" t="str">
        <f>IFERROR(VLOOKUP(D3,DB!A:K,11,0),"")</f>
        <v>R6</v>
      </c>
      <c r="C3" s="168">
        <v>1</v>
      </c>
      <c r="D3" s="171" t="s">
        <v>36386</v>
      </c>
      <c r="E3" s="102" t="s">
        <v>39021</v>
      </c>
      <c r="F3" s="173">
        <v>45965.53974537037</v>
      </c>
      <c r="G3" s="115">
        <f ca="1">IFERROR(NOW()-F3,"-")</f>
        <v>9.5475231479213107E-2</v>
      </c>
      <c r="H3" s="173">
        <v>45965.536921296298</v>
      </c>
      <c r="I3" s="171" t="str">
        <f>IFERROR(VLOOKUP(D3,DB!A:F,6,0),"")</f>
        <v>SCECO</v>
      </c>
      <c r="J3" s="102" t="str">
        <f>IFERROR(VLOOKUP(D3,DB!A:G,7,0),"")</f>
        <v>Dead</v>
      </c>
      <c r="K3" s="169" t="s">
        <v>39133</v>
      </c>
      <c r="L3" s="174" t="str">
        <f>IFERROR(VLOOKUP(D3,DB!A:I,9,0),"")</f>
        <v>Latis</v>
      </c>
    </row>
    <row r="4" spans="1:16383" ht="31.5" customHeight="1">
      <c r="A4" s="170"/>
      <c r="B4" s="171" t="str">
        <f>IFERROR(VLOOKUP(D4,DB!A:K,11,0),"")</f>
        <v/>
      </c>
      <c r="C4" s="168"/>
      <c r="D4" s="171"/>
      <c r="E4" s="102"/>
      <c r="F4" s="173"/>
      <c r="G4" s="115">
        <f ca="1">IFERROR(NOW()-F4,"-")</f>
        <v>45965.635220601849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45965.635220601849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45965.635220601849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45965.635220601849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45965.635220601849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45965.635220601849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45965.635220601849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45965.635220601849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45965.635220601849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45965.635220601849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45965.635220601849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45965.635220601849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45965.635220601849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45965.635220601849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45965.635220601849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45965.635220601849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45965.635220601849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45965.635220601849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45965.635220601849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45965.635220601849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45965.635220601849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45965.635220601849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45965.635220601849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45965.635220601849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45965.635220601849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45965.635220601849</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45965.635220601849</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45965.635220601849</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45965.635220601849</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45965.635220601849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45965.635220601849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45965.635220601849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45965.635220601849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45965.635220601849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45965.635220601849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45965.635220601849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45965.635220601849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45965.635220601849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45965.635220601849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45965.635220601849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45965.635220601849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45965.635220601849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45965.635220601849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45965.635220601849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45965.635220601849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45965.635220601849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45965.635220601849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45965.635220601849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45965.635220601849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