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94" documentId="120_S{2AC9BD13-BADA-5192-A53E-5A8FF88502F6}" xr6:coauthVersionLast="47" xr6:coauthVersionMax="47" xr10:uidLastSave="{B4FF0627-7FFC-48CD-B01A-C4839FFEDEE8}"/>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<sst xmlns="http://schemas.openxmlformats.org/spreadsheetml/2006/main" count="180284" uniqueCount="39127">
  <si>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</si>
  <si>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</si>
  <si>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</si>
  <si>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</si>
  <si>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</si>
  <si>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</si>
  <si>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</si>
  <si>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</si>
  <si>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</si>
  <si>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</si>
  <si>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</si>
  <si>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</si>
  <si>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</si>
  <si>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</si>
  <si>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</si>
  <si>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</si>
  <si>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</si>
  <si>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</si>
  <si>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</si>
  <si>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</si>
  <si>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</si>
  <si>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</si>
  <si>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</si>
  <si>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</si>
  <si>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</si>
  <si>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</si>
  <si>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</si>
  <si>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</si>
  <si>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</si>
  <si>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</si>
  <si>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</si>
  <si>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</si>
  <si>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</si>
  <si>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</si>
  <si>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</si>
  <si>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</si>
  <si>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</si>
  <si>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</si>
  <si>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</si>
  <si>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</si>
  <si>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</si>
  <si>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</si>
  <si>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</si>
  <si>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</si>
  <si>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</si>
  <si>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</si>
  <si>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</si>
  <si>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</si>
  <si>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</si>
  <si>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</si>
  <si>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</si>
  <si>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</si>
  <si>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</si>
  <si>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</si>
  <si>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</si>
  <si>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</si>
  <si>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</si>
  <si>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</si>
  <si>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</si>
  <si>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</si>
  <si>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</si>
  <si>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</si>
  <si>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</si>
  <si>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</si>
  <si>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</si>
  <si>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</si>
  <si>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</si>
  <si>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</si>
  <si>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</si>
  <si>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</si>
  <si>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</si>
  <si>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</si>
  <si>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</si>
  <si>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</si>
  <si>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</si>
  <si>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</si>
  <si>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</si>
  <si>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</si>
  <si>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</si>
  <si>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</si>
  <si>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</si>
  <si>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</si>
  <si>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</si>
  <si>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</si>
  <si>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</si>
  <si>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</si>
  <si>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</si>
  <si>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</si>
  <si>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</si>
  <si>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</si>
  <si>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</si>
  <si>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</si>
  <si>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</si>
  <si>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</si>
  <si>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</si>
  <si>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</si>
  <si>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</si>
  <si>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</si>
  <si>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</si>
  <si>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</si>
  <si>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</si>
  <si>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</si>
  <si>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</si>
  <si>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</si>
  <si>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</si>
  <si>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</si>
  <si>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</si>
  <si>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</si>
  <si>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</si>
  <si>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</si>
  <si>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</si>
  <si>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</si>
  <si>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</si>
  <si>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</si>
  <si>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</si>
  <si>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</si>
  <si>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</si>
  <si>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</si>
  <si>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</si>
  <si>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</si>
  <si>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</si>
  <si>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</si>
  <si>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</si>
  <si>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</si>
  <si>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</si>
  <si>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</si>
  <si>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</si>
  <si>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</si>
  <si>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</si>
  <si>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</si>
  <si>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</si>
  <si>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</si>
  <si>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</si>
  <si>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</si>
  <si>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</si>
  <si>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</si>
  <si>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</si>
  <si>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</si>
  <si>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</si>
  <si>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</si>
  <si>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</si>
  <si>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</si>
  <si>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</si>
  <si>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</si>
  <si>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</si>
  <si>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</si>
  <si>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</si>
  <si>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</si>
  <si>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</si>
  <si>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</si>
  <si>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</si>
  <si>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</si>
  <si>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</si>
  <si>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</si>
  <si>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</si>
  <si>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</si>
  <si>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</si>
  <si>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</si>
  <si>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</si>
  <si>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</si>
  <si>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</si>
  <si>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</si>
  <si>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</si>
  <si>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</si>
  <si>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</si>
  <si>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</si>
  <si>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</si>
  <si>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</si>
  <si>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</si>
  <si>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</si>
  <si>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</si>
  <si>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</si>
  <si>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</si>
  <si>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</si>
  <si>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</si>
  <si>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</si>
  <si>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</si>
  <si>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</si>
  <si>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</si>
  <si>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</si>
  <si>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</si>
  <si>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</si>
  <si>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</si>
  <si>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</si>
  <si>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</si>
  <si>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</si>
  <si>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</si>
  <si>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</si>
  <si>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</si>
  <si>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</si>
  <si>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</si>
  <si>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</si>
  <si>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</si>
  <si>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</si>
  <si>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</si>
  <si>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</si>
  <si>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</si>
  <si>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</si>
  <si>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</si>
  <si>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</si>
  <si>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</si>
  <si>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</si>
  <si>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</si>
  <si>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</si>
  <si>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</si>
  <si>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</si>
  <si>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</si>
  <si>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</si>
  <si>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</si>
  <si>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</si>
  <si>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</si>
  <si>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</si>
  <si>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</si>
  <si>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</si>
  <si>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</si>
  <si>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</si>
  <si>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</si>
  <si>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</si>
  <si>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</si>
  <si>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</si>
  <si>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</si>
  <si>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</si>
  <si>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</si>
  <si>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</si>
  <si>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</si>
  <si>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</si>
  <si>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</si>
  <si>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</si>
  <si>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</si>
  <si>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</si>
  <si>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</si>
  <si>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</si>
  <si>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</si>
  <si>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</si>
  <si>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</si>
  <si>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</si>
  <si>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</si>
  <si>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</si>
  <si>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</si>
  <si>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</si>
  <si>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</si>
  <si>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</si>
  <si>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</si>
  <si>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</si>
  <si>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</si>
  <si>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</si>
  <si>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</si>
  <si>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</si>
  <si>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</si>
  <si>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</si>
  <si>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</si>
  <si>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</si>
  <si>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</si>
  <si>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</si>
  <si>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</si>
  <si>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</si>
  <si>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</si>
  <si>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</si>
  <si>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</si>
  <si>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</si>
  <si>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</si>
  <si>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</si>
  <si>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</si>
  <si>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</si>
  <si>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</si>
  <si>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</si>
  <si>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</si>
  <si>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</si>
  <si>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</si>
  <si>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</si>
  <si>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</si>
  <si>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</si>
  <si>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</si>
  <si>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</si>
  <si>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</si>
  <si>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</si>
  <si>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</si>
  <si>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</si>
  <si>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</si>
  <si>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</si>
  <si>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</si>
  <si>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</si>
  <si>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</si>
  <si>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</si>
  <si>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</si>
  <si>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</si>
  <si>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</si>
  <si>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</si>
  <si>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</si>
  <si>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</si>
  <si>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</si>
  <si>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</si>
  <si>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</si>
  <si>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</si>
  <si>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</si>
  <si>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</si>
  <si>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</si>
  <si>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</si>
  <si>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</si>
  <si>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</si>
  <si>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</si>
  <si>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</si>
  <si>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</si>
  <si>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</si>
  <si>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</si>
  <si>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</si>
  <si>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</si>
  <si>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</si>
  <si>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</si>
  <si>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</si>
  <si>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</si>
  <si>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</si>
  <si>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</si>
  <si>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</si>
  <si>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</si>
  <si>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</si>
  <si>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</si>
  <si>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</si>
  <si>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</si>
  <si>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</si>
  <si>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</si>
  <si>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</si>
  <si>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</si>
  <si>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</si>
  <si>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</si>
  <si>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</si>
  <si>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</si>
  <si>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</si>
  <si>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</si>
  <si>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</si>
  <si>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</si>
  <si>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</si>
  <si>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</si>
  <si>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</si>
  <si>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</si>
  <si>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</si>
  <si>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</si>
  <si>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</si>
  <si>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</si>
  <si>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</si>
  <si>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</si>
  <si>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</si>
  <si>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</si>
  <si>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</si>
  <si>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</si>
  <si>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</si>
  <si>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</si>
  <si>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</si>
  <si>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</si>
  <si>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</si>
  <si>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</si>
  <si>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</si>
  <si>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</si>
  <si>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</si>
  <si>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</si>
  <si>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</si>
  <si>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</si>
  <si>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</si>
  <si>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</si>
  <si>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</si>
  <si>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</si>
  <si>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</si>
  <si>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</si>
  <si>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</si>
  <si>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</si>
  <si>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</si>
  <si>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</si>
  <si>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</si>
  <si>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</si>
  <si>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</si>
  <si>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</si>
  <si>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</si>
  <si>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</si>
  <si>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</si>
  <si>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</si>
  <si>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</si>
  <si>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</si>
  <si>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</si>
  <si>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</si>
  <si>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</si>
  <si>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</si>
  <si>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</si>
  <si>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</si>
  <si>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</si>
  <si>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</si>
  <si>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</si>
  <si>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</si>
  <si>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</si>
  <si>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</si>
  <si>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</si>
  <si>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</si>
  <si>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</si>
  <si>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</si>
  <si>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</si>
  <si>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</si>
  <si>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</si>
  <si>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</si>
  <si>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</si>
  <si>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</si>
  <si>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</si>
  <si>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</si>
  <si>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</si>
  <si>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</si>
  <si>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</si>
  <si>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</si>
  <si>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</si>
  <si>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</si>
  <si>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</si>
  <si>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</si>
  <si>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</si>
  <si>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</si>
  <si>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</si>
  <si>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</si>
  <si>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</si>
  <si>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</si>
  <si>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</si>
  <si>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</si>
  <si>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</si>
  <si>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</si>
  <si>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</si>
  <si>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</si>
  <si>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</si>
  <si>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</si>
  <si>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</si>
  <si>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</si>
  <si>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</si>
  <si>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</si>
  <si>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</si>
  <si>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</si>
  <si>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</si>
  <si>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</si>
  <si>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</si>
  <si>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</si>
  <si>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</si>
  <si>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</si>
  <si>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</si>
  <si>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</si>
  <si>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</si>
  <si>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</si>
  <si>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</si>
  <si>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</si>
  <si>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</si>
  <si>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</si>
  <si>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</si>
  <si>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</si>
  <si>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</si>
  <si>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</si>
  <si>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</si>
  <si>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</si>
  <si>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</si>
  <si>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</si>
  <si>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</si>
  <si>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</si>
  <si>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</si>
  <si>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</si>
  <si>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</si>
  <si>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</si>
  <si>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</si>
  <si>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</si>
  <si>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</si>
  <si>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</si>
  <si>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</si>
  <si>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</si>
  <si>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</si>
  <si>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</si>
  <si>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</si>
  <si>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</si>
  <si>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</si>
  <si>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</si>
  <si>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</si>
  <si>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</si>
  <si>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</si>
  <si>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</si>
  <si>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</si>
  <si>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</si>
  <si>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</si>
  <si>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</si>
  <si>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</si>
  <si>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</si>
  <si>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</si>
  <si>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</si>
  <si>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</si>
  <si>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</si>
  <si>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</si>
  <si>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</si>
  <si>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</si>
  <si>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</si>
  <si>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</si>
  <si>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</si>
  <si>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</si>
  <si>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</si>
  <si>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</si>
  <si>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</si>
  <si>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</si>
  <si>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</si>
  <si>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</si>
  <si>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</si>
  <si>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</si>
  <si>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</si>
  <si>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</si>
  <si>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</si>
  <si>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</si>
  <si>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</si>
  <si>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</si>
  <si>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</si>
  <si>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</si>
  <si>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</si>
  <si>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</si>
  <si>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</si>
  <si>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</si>
  <si>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</si>
  <si>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</si>
  <si>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</si>
  <si>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</si>
  <si>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</si>
  <si>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</si>
  <si>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</si>
  <si>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</si>
  <si>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</si>
  <si>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</si>
  <si>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</si>
  <si>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</si>
  <si>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</si>
  <si>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</si>
  <si>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</si>
  <si>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</si>
  <si>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</si>
  <si>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</si>
  <si>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</si>
  <si>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</si>
  <si>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</si>
  <si>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</si>
  <si>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</si>
  <si>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</si>
  <si>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</si>
  <si>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</si>
  <si>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</si>
  <si>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</si>
  <si>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</si>
  <si>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</si>
  <si>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</si>
  <si>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</si>
  <si>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</si>
  <si>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</si>
  <si>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</si>
  <si>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</si>
  <si>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</si>
  <si>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</si>
  <si>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</si>
  <si>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</si>
  <si>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</si>
  <si>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</si>
  <si>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</si>
  <si>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</si>
  <si>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</si>
  <si>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</si>
  <si>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</si>
  <si>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</si>
  <si>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</si>
  <si>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</si>
  <si>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</si>
  <si>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</si>
  <si>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</si>
  <si>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</si>
  <si>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</si>
  <si>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</si>
  <si>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</si>
  <si>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</si>
  <si>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</si>
  <si>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</si>
  <si>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</si>
  <si>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</si>
  <si>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</si>
  <si>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</si>
  <si>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</si>
  <si>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</si>
  <si>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</si>
  <si>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</si>
  <si>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</si>
  <si>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</si>
  <si>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</si>
  <si>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</si>
  <si>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</si>
  <si>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</si>
  <si>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</si>
  <si>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</si>
  <si>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</si>
  <si>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</si>
  <si>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</si>
  <si>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</si>
  <si>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</si>
  <si>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</si>
  <si>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</si>
  <si>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</si>
  <si>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</si>
  <si>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</si>
  <si>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</si>
  <si>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</si>
  <si>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</si>
  <si>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</si>
  <si>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</si>
  <si>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</si>
  <si>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</si>
  <si>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</si>
  <si>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</si>
  <si>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</si>
  <si>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</si>
  <si>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</si>
  <si>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</si>
  <si>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</si>
  <si>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</si>
  <si>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</si>
  <si>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</si>
  <si>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</si>
  <si>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</si>
  <si>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</si>
  <si>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</si>
  <si>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</si>
  <si>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</si>
  <si>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</si>
  <si>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</si>
  <si>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</si>
  <si>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</si>
  <si>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</si>
  <si>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</si>
  <si>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</si>
  <si>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</si>
  <si>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</si>
  <si>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</si>
  <si>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</si>
  <si>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</si>
  <si>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</si>
  <si>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</si>
  <si>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</si>
  <si>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</si>
  <si>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</si>
  <si>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</si>
  <si>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</si>
  <si>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</si>
  <si>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</si>
  <si>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</si>
  <si>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</si>
  <si>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</si>
  <si>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</si>
  <si>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</si>
  <si>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</si>
  <si>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</si>
  <si>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</si>
  <si>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</si>
  <si>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</si>
  <si>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</si>
  <si>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</si>
  <si>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</si>
  <si>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</si>
  <si>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</si>
  <si>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</si>
  <si>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</si>
  <si>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</si>
  <si>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</si>
  <si>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</si>
  <si>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</si>
  <si>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</si>
  <si>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</si>
  <si>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</si>
  <si>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</si>
  <si>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</si>
  <si>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</si>
  <si>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</si>
  <si>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</si>
  <si>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</si>
  <si>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</si>
  <si>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</si>
  <si>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</si>
  <si>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</si>
  <si>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</si>
  <si>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</si>
  <si>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</si>
  <si>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</si>
  <si>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</si>
  <si>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</si>
  <si>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</si>
  <si>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</si>
  <si>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</si>
  <si>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</si>
  <si>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</si>
  <si>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</si>
  <si>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</si>
  <si>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</si>
  <si>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</si>
  <si>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</si>
  <si>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</si>
  <si>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</si>
  <si>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</si>
  <si>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</si>
  <si>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</si>
  <si>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</si>
  <si>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</si>
  <si>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</si>
  <si>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</si>
  <si>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</si>
  <si>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</si>
  <si>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</si>
  <si>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</si>
  <si>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</si>
  <si>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</si>
  <si>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</si>
  <si>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</si>
  <si>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</si>
  <si>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</si>
  <si>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</si>
  <si>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</si>
  <si>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</si>
  <si>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</si>
  <si>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</si>
  <si>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</si>
  <si>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</si>
  <si>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</si>
  <si>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</si>
  <si>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</si>
  <si>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</si>
  <si>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</si>
  <si>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</si>
  <si>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</si>
  <si>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</si>
  <si>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</si>
  <si>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</si>
  <si>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</si>
  <si>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</si>
  <si>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</si>
  <si>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</si>
  <si>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</si>
  <si>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</si>
  <si>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</si>
  <si>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</si>
  <si>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</si>
  <si>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</si>
  <si>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</si>
  <si>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</si>
  <si>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</si>
  <si>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</si>
  <si>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</si>
  <si>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</si>
  <si>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</si>
  <si>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</si>
  <si>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</si>
  <si>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</si>
  <si>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</si>
  <si>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</si>
  <si>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</si>
  <si>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</si>
  <si>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</si>
  <si>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</si>
  <si>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</si>
  <si>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</si>
  <si>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</si>
  <si>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</si>
  <si>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</si>
  <si>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</si>
  <si>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</si>
  <si>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</si>
  <si>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</si>
  <si>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</si>
  <si>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</si>
  <si>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</si>
  <si>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</si>
  <si>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</si>
  <si>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</si>
  <si>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</si>
  <si>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</si>
  <si>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</si>
  <si>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</si>
  <si>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</si>
  <si>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</si>
  <si>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</si>
  <si>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</si>
  <si>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</si>
  <si>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</si>
  <si>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</si>
  <si>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</si>
  <si>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</si>
  <si>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</si>
  <si>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</si>
  <si>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</si>
  <si>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</si>
  <si>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</si>
  <si>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</si>
  <si>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</si>
  <si>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</si>
  <si>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</si>
  <si>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</si>
  <si>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</si>
  <si>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</si>
  <si>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</si>
  <si>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</si>
  <si>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</si>
  <si>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</si>
  <si>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</si>
  <si>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</si>
  <si>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</si>
  <si>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</si>
  <si>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</si>
  <si>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</si>
  <si>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</si>
  <si>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</si>
  <si>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</si>
  <si>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</si>
  <si>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</si>
  <si>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</si>
  <si>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</si>
  <si>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</si>
  <si>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</si>
  <si>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</si>
  <si>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</si>
  <si>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</si>
  <si>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</si>
  <si>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</si>
  <si>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</si>
  <si>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</si>
  <si>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</si>
  <si>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</si>
  <si>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</si>
  <si>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</si>
  <si>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</si>
  <si>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</si>
  <si>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</si>
  <si>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</si>
  <si>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</si>
  <si>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</si>
  <si>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</si>
  <si>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</si>
  <si>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</si>
  <si>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</si>
  <si>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</si>
  <si>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</si>
  <si>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</si>
  <si>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</si>
  <si>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</si>
  <si>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</si>
  <si>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</si>
  <si>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</si>
  <si>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</si>
  <si>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</si>
  <si>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</si>
  <si>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</si>
  <si>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</si>
  <si>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</si>
  <si>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</si>
  <si>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</si>
  <si>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</si>
  <si>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</si>
  <si>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</si>
  <si>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</si>
  <si>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</si>
  <si>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</si>
  <si>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</si>
  <si>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</si>
  <si>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</si>
  <si>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</si>
  <si>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</si>
  <si>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</si>
  <si>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</si>
  <si>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</si>
  <si>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</si>
  <si>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</si>
  <si>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</si>
  <si>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</si>
  <si>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</si>
  <si>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</si>
  <si>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</si>
  <si>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</si>
  <si>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</si>
  <si>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</si>
  <si>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</si>
  <si>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</si>
  <si>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</si>
  <si>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</si>
  <si>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</si>
  <si>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</si>
  <si>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</si>
  <si>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</si>
  <si>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</si>
  <si>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</si>
  <si>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</si>
  <si>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</si>
  <si>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</si>
  <si>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</si>
  <si>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</si>
  <si>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</si>
  <si>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</si>
  <si>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</si>
  <si>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</si>
  <si>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</si>
  <si>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</si>
  <si>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</si>
  <si>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</si>
  <si>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</si>
  <si>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</si>
  <si>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</si>
  <si>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</si>
  <si>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</si>
  <si>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</si>
  <si>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</si>
  <si>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</si>
  <si>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</si>
  <si>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</si>
  <si>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</si>
  <si>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</si>
  <si>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</si>
  <si>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</si>
  <si>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</si>
  <si>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</si>
  <si>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</si>
  <si>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</si>
  <si>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</si>
  <si>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</si>
  <si>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</si>
  <si>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</si>
  <si>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</si>
  <si>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</si>
  <si>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</si>
  <si>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</si>
  <si>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</si>
  <si>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</si>
  <si>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</si>
  <si>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</si>
  <si>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</si>
  <si>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</si>
  <si>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</si>
  <si>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</si>
  <si>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</si>
  <si>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</si>
  <si>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</si>
  <si>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</si>
  <si>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</si>
  <si>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</si>
  <si>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</si>
  <si>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</si>
  <si>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</si>
  <si>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</si>
  <si>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</si>
  <si>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</si>
  <si>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</si>
  <si>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</si>
  <si>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</si>
  <si>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</si>
  <si>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</si>
  <si>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</si>
  <si>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</si>
  <si>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</si>
  <si>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</si>
  <si>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</si>
  <si>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</si>
  <si>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</si>
  <si>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</si>
  <si>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</si>
  <si>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</si>
  <si>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</si>
  <si>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</si>
  <si>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</si>
  <si>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</si>
  <si>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</si>
  <si>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</si>
  <si>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</si>
  <si>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</si>
  <si>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</si>
  <si>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</si>
  <si>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</si>
  <si>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</si>
  <si>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</si>
  <si>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</si>
  <si>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</si>
  <si>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</si>
  <si>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</si>
  <si>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</si>
  <si>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</si>
  <si>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</si>
  <si>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</si>
  <si>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</si>
  <si>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</si>
  <si>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</si>
  <si>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</si>
  <si>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</si>
  <si>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</si>
  <si>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</si>
  <si>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</si>
  <si>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</si>
  <si>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</si>
  <si>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</si>
  <si>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</si>
  <si>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</si>
  <si>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</si>
  <si>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</si>
  <si>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</si>
  <si>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</si>
  <si>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</si>
  <si>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</si>
  <si>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</si>
  <si>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</si>
  <si>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</si>
  <si>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</si>
  <si>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</si>
  <si>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</si>
  <si>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</si>
  <si>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</si>
  <si>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</si>
  <si>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</si>
  <si>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</si>
  <si>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</si>
  <si>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</si>
  <si>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</si>
  <si>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</si>
  <si>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</si>
  <si>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</si>
  <si>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</si>
  <si>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</si>
  <si>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</si>
  <si>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</si>
  <si>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</si>
  <si>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</si>
  <si>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</si>
  <si>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</si>
  <si>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</si>
  <si>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</si>
  <si>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</si>
  <si>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</si>
  <si>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</si>
  <si>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</si>
  <si>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</si>
  <si>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</si>
  <si>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</si>
  <si>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</si>
  <si>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</si>
  <si>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</si>
  <si>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</si>
  <si>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</si>
  <si>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</si>
  <si>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</si>
  <si>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</si>
  <si>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</si>
  <si>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</si>
  <si>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</si>
  <si>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</si>
  <si>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</si>
  <si>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</si>
  <si>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</si>
  <si>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</si>
  <si>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</si>
  <si>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</si>
  <si>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</si>
  <si>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</si>
  <si>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</si>
  <si>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</si>
  <si>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</si>
  <si>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</si>
  <si>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</si>
  <si>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</si>
  <si>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</si>
  <si>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</si>
  <si>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</si>
  <si>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</si>
  <si>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</si>
  <si>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</si>
  <si>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</si>
  <si>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</si>
  <si>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</si>
  <si>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</si>
  <si>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</si>
  <si>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</si>
  <si>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</si>
  <si>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</si>
  <si>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</si>
  <si>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</si>
  <si>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</si>
  <si>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</si>
  <si>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</si>
  <si>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</si>
  <si>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</si>
  <si>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</si>
  <si>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</si>
  <si>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</si>
  <si>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</si>
  <si>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</si>
  <si>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</si>
  <si>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</si>
  <si>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</si>
  <si>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</si>
  <si>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</si>
  <si>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</si>
  <si>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</si>
  <si>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</si>
  <si>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</si>
  <si>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</si>
  <si>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</si>
  <si>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</si>
  <si>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</si>
  <si>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</si>
  <si>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</si>
  <si>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</si>
  <si>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</si>
  <si>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</si>
  <si>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</si>
  <si>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</si>
  <si>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</si>
  <si>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</si>
  <si>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</si>
  <si>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</si>
  <si>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</si>
  <si>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</si>
  <si>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</si>
  <si>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</si>
  <si>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</si>
  <si>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</si>
  <si>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</si>
  <si>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</si>
  <si>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</si>
  <si>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</si>
  <si>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</si>
  <si>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</si>
  <si>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</si>
  <si>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</si>
  <si>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</si>
  <si>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</si>
  <si>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</si>
  <si>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</si>
  <si>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</si>
  <si>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</si>
  <si>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</si>
  <si>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</si>
  <si>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</si>
  <si>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</si>
  <si>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</si>
  <si>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</si>
  <si>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</si>
  <si>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</si>
  <si>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</si>
  <si>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</si>
  <si>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</si>
  <si>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</si>
  <si>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</si>
  <si>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</si>
  <si>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</si>
  <si>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</si>
  <si>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</si>
  <si>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</si>
  <si>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</si>
  <si>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</si>
  <si>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</si>
  <si>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</si>
  <si>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</si>
  <si>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</si>
  <si>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</si>
  <si>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</si>
  <si>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</si>
  <si>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</si>
  <si>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</si>
  <si>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</si>
  <si>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</si>
  <si>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</si>
  <si>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</si>
  <si>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</si>
  <si>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</si>
  <si>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</si>
  <si>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</si>
  <si>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</si>
  <si>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</si>
  <si>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</si>
  <si>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</si>
  <si>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</si>
  <si>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</si>
  <si>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</si>
  <si>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</si>
  <si>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</si>
  <si>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</si>
  <si>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</si>
  <si>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</si>
  <si>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</si>
  <si>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</si>
  <si>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</si>
  <si>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</si>
  <si>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</si>
  <si>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</si>
  <si>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</si>
  <si>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</si>
  <si>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</si>
  <si>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</si>
  <si>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</si>
  <si>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</si>
  <si>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</si>
  <si>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</si>
  <si>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</si>
  <si>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</si>
  <si>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</si>
  <si>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</si>
  <si>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</si>
  <si>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</si>
  <si>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</si>
  <si>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</si>
  <si>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</si>
  <si>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</si>
  <si>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</si>
  <si>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</si>
  <si>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</si>
  <si>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</si>
  <si>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</si>
  <si>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</si>
  <si>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</si>
  <si>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</si>
  <si>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</si>
  <si>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</si>
  <si>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</si>
  <si>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</si>
  <si>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</si>
  <si>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</si>
  <si>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</si>
  <si>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</si>
  <si>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</si>
  <si>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</si>
  <si>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</si>
  <si>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</si>
  <si>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</si>
  <si>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</si>
  <si>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</si>
  <si>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</si>
  <si>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</si>
  <si>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</si>
  <si>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</si>
  <si>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</si>
  <si>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</si>
  <si>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</si>
  <si>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</si>
  <si>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</si>
  <si>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</si>
  <si>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</si>
  <si>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</si>
  <si>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</si>
  <si>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</si>
  <si>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</si>
  <si>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</si>
  <si>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</si>
  <si>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</si>
  <si>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</si>
  <si>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</si>
  <si>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</si>
  <si>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</si>
  <si>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</si>
  <si>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</si>
  <si>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</si>
  <si>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</si>
  <si>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</si>
  <si>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</si>
  <si>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</si>
  <si>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</si>
  <si>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</si>
  <si>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</si>
  <si>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</si>
  <si>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</si>
  <si>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</si>
  <si>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</si>
  <si>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</si>
  <si>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</si>
  <si>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</si>
  <si>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</si>
  <si>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</si>
  <si>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</si>
  <si>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</si>
  <si>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</si>
  <si>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</si>
  <si>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</si>
  <si>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</si>
  <si>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</si>
  <si>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</si>
  <si>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</si>
  <si>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</si>
  <si>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</si>
  <si>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</si>
  <si>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</si>
  <si>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</si>
  <si>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</si>
  <si>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</si>
  <si>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</si>
  <si>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</si>
  <si>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</si>
  <si>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</si>
  <si>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</si>
  <si>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</si>
  <si>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</si>
  <si>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</si>
  <si>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</si>
  <si>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</si>
  <si>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</si>
  <si>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</si>
  <si>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</si>
  <si>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</si>
  <si>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</si>
  <si>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</si>
  <si>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</si>
  <si>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</si>
  <si>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</si>
  <si>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</si>
  <si>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</si>
  <si>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</si>
  <si>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</si>
  <si>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</si>
  <si>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</si>
  <si>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</si>
  <si>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</si>
  <si>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</si>
  <si>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</si>
  <si>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</si>
  <si>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</si>
  <si>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</si>
  <si>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</si>
  <si>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</si>
  <si>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</si>
  <si>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</si>
  <si>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</si>
  <si>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</si>
  <si>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</si>
  <si>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</si>
  <si>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</si>
  <si>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</si>
  <si>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</si>
  <si>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</si>
  <si>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</si>
  <si>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</si>
  <si>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</si>
  <si>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</si>
  <si>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</si>
  <si>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</si>
  <si>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</si>
  <si>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</si>
  <si>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</si>
  <si>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</si>
  <si>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</si>
  <si>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</si>
  <si>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</si>
  <si>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</si>
  <si>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</si>
  <si>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</si>
  <si>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</si>
  <si>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</si>
  <si>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</si>
  <si>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</si>
  <si>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</si>
  <si>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</si>
  <si>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</si>
  <si>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</si>
  <si>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</si>
  <si>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</si>
  <si>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</si>
  <si>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</si>
  <si>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</si>
  <si>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</si>
  <si>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</si>
  <si>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</si>
  <si>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</si>
  <si>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</si>
  <si>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</si>
  <si>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</si>
  <si>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</si>
  <si>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</si>
  <si>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</si>
  <si>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</si>
  <si>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</si>
  <si>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</si>
  <si>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</si>
  <si>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</si>
  <si>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</si>
  <si>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</si>
  <si>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</si>
  <si>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</si>
  <si>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</si>
  <si>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</si>
  <si>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</si>
  <si>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</si>
  <si>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</si>
  <si>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</si>
  <si>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</si>
  <si>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</si>
  <si>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</si>
  <si>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</si>
  <si>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</si>
  <si>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</si>
  <si>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</si>
  <si>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</si>
  <si>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</si>
  <si>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</si>
  <si>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</si>
  <si>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</si>
  <si>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</si>
  <si>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</si>
  <si>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</si>
  <si>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</si>
  <si>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</si>
  <si>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</si>
  <si>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</si>
  <si>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</si>
  <si>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</si>
  <si>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</si>
  <si>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</si>
  <si>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</si>
  <si>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</si>
  <si>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</si>
  <si>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</si>
  <si>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</si>
  <si>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</si>
  <si>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</si>
  <si>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</si>
  <si>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</si>
  <si>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</si>
  <si>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</si>
  <si>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</si>
  <si>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</si>
  <si>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</si>
  <si>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</si>
  <si>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</si>
  <si>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</si>
  <si>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</si>
  <si>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</si>
  <si>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</si>
  <si>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</si>
  <si>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</si>
  <si>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</si>
  <si>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</si>
  <si>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</si>
  <si>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</si>
  <si>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</si>
  <si>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</si>
  <si>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</si>
  <si>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</si>
  <si>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</si>
  <si>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</si>
  <si>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</si>
  <si>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</si>
  <si>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</si>
  <si>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</si>
  <si>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</si>
  <si>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</si>
  <si>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</si>
  <si>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</si>
  <si>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</si>
  <si>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</si>
  <si>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</si>
  <si>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</si>
  <si>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</si>
  <si>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</si>
  <si>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</si>
  <si>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</si>
  <si>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</si>
  <si>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</si>
  <si>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</si>
  <si>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</si>
  <si>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</si>
  <si>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</si>
  <si>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</si>
  <si>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</si>
  <si>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</si>
  <si>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</si>
  <si>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</si>
  <si>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</si>
  <si>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</si>
  <si>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</si>
  <si>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</si>
  <si>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</si>
  <si>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</si>
  <si>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</si>
  <si>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</si>
  <si>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</si>
  <si>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</si>
  <si>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</si>
  <si>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</si>
  <si>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</si>
  <si>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</si>
  <si>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</si>
  <si>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</si>
  <si>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</si>
  <si>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</si>
  <si>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</si>
  <si>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</si>
  <si>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</si>
  <si>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</si>
  <si>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</si>
  <si>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</si>
  <si>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</si>
  <si>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</si>
  <si>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</si>
  <si>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</si>
  <si>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</si>
  <si>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</si>
  <si>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</si>
  <si>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</si>
  <si>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</si>
  <si>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</si>
  <si>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</si>
  <si>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</si>
  <si>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</si>
  <si>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</si>
  <si>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</si>
  <si>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</si>
  <si>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</si>
  <si>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</si>
  <si>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</si>
  <si>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</si>
  <si>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</si>
  <si>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</si>
  <si>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</si>
  <si>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</si>
  <si>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</si>
  <si>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</si>
  <si>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</si>
  <si>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</si>
  <si>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</si>
  <si>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</si>
  <si>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</si>
  <si>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</si>
  <si>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</si>
  <si>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</si>
  <si>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</si>
  <si>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</si>
  <si>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</si>
  <si>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</si>
  <si>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</si>
  <si>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</si>
  <si>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</si>
  <si>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</si>
  <si>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</si>
  <si>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</si>
  <si>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</si>
  <si>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</si>
  <si>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</si>
  <si>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</si>
  <si>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</si>
  <si>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</si>
  <si>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</si>
  <si>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</si>
  <si>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</si>
  <si>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</si>
  <si>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</si>
  <si>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</si>
  <si>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</si>
  <si>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</si>
  <si>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</si>
  <si>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</si>
  <si>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</si>
  <si>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</si>
  <si>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</si>
  <si>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</si>
  <si>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</si>
  <si>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</si>
  <si>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</si>
  <si>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</si>
  <si>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</si>
  <si>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</si>
  <si>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</si>
  <si>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</si>
  <si>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</si>
  <si>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</si>
  <si>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</si>
  <si>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</si>
  <si>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</si>
  <si>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</si>
  <si>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</si>
  <si>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</si>
  <si>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</si>
  <si>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</si>
  <si>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</si>
  <si>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</si>
  <si>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</si>
  <si>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</si>
  <si>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</si>
  <si>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</si>
  <si>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</si>
  <si>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</si>
  <si>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</si>
  <si>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</si>
  <si>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</si>
  <si>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</si>
  <si>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</si>
  <si>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</si>
  <si>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</si>
  <si>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</si>
  <si>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</si>
  <si>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</si>
  <si>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</si>
  <si>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</si>
  <si>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</si>
  <si>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</si>
  <si>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</si>
  <si>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</si>
  <si>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</si>
  <si>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</si>
  <si>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</si>
  <si>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</si>
  <si>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</si>
  <si>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</si>
  <si>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</si>
  <si>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</si>
  <si>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</si>
  <si>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</si>
  <si>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</si>
  <si>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</si>
  <si>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</si>
  <si>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</si>
  <si>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</si>
  <si>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</si>
  <si>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</si>
  <si>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</si>
  <si>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</si>
  <si>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</si>
  <si>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</si>
  <si>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</si>
  <si>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</si>
  <si>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</si>
  <si>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</si>
  <si>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</si>
  <si>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</si>
  <si>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</si>
  <si>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</si>
  <si>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</si>
  <si>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</si>
  <si>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</si>
  <si>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</si>
  <si>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</si>
  <si>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</si>
  <si>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</si>
  <si>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</si>
  <si>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</si>
  <si>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</si>
  <si>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</si>
  <si>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</si>
  <si>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</si>
  <si>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</si>
  <si>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</si>
  <si>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</si>
  <si>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</si>
  <si>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</si>
  <si>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</si>
  <si>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</si>
  <si>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</si>
  <si>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</si>
  <si>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</si>
  <si>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</si>
  <si>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</si>
  <si>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</si>
  <si>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</si>
  <si>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</si>
  <si>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</si>
  <si>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</si>
  <si>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</si>
  <si>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</si>
  <si>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</si>
  <si>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</si>
  <si>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</si>
  <si>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</si>
  <si>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</si>
  <si>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</si>
  <si>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</si>
  <si>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</si>
  <si>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</si>
  <si>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</si>
  <si>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</si>
  <si>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</si>
  <si>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</si>
  <si>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</si>
  <si>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</si>
  <si>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</si>
  <si>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</si>
  <si>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</si>
  <si>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</si>
  <si>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</si>
  <si>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</si>
  <si>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</si>
  <si>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</si>
  <si>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</si>
  <si>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</si>
  <si>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</si>
  <si>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</si>
  <si>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</si>
  <si>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</si>
  <si>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</si>
  <si>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</si>
  <si>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</si>
  <si>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</si>
  <si>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</si>
  <si>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</si>
  <si>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</si>
  <si>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</si>
  <si>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</si>
  <si>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</si>
  <si>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</si>
  <si>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</si>
  <si>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</si>
  <si>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</si>
  <si>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</si>
  <si>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</si>
  <si>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</si>
  <si>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</si>
  <si>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</si>
  <si>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</si>
  <si>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</si>
  <si>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</si>
  <si>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</si>
  <si>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</si>
  <si>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</si>
  <si>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</si>
  <si>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</si>
  <si>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</si>
  <si>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</si>
  <si>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</si>
  <si>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</si>
  <si>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</si>
  <si>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</si>
  <si>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</si>
  <si>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</si>
  <si>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</si>
  <si>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</si>
  <si>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</si>
  <si>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</si>
  <si>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</si>
  <si>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</si>
  <si>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</si>
  <si>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</si>
  <si>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</si>
  <si>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</si>
  <si>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</si>
  <si>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</si>
  <si>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</si>
  <si>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</si>
  <si>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</si>
  <si>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</si>
  <si>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</si>
  <si>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</si>
  <si>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</si>
  <si>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</si>
  <si>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</si>
  <si>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</si>
  <si>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</si>
  <si>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</si>
  <si>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</si>
  <si>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</si>
  <si>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</si>
  <si>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</si>
  <si>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</si>
  <si>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</si>
  <si>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</si>
  <si>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</si>
  <si>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</si>
  <si>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</si>
  <si>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</si>
  <si>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</si>
  <si>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</si>
  <si>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</si>
  <si>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</si>
  <si>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</si>
  <si>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</si>
  <si>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</si>
  <si>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</si>
  <si>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</si>
  <si>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</si>
  <si>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</si>
  <si>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</si>
  <si>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</si>
  <si>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</si>
  <si>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</si>
  <si>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</si>
  <si>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</si>
  <si>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</si>
  <si>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</si>
  <si>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</si>
  <si>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</si>
  <si>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</si>
  <si>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</si>
  <si>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</si>
  <si>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</si>
  <si>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</si>
  <si>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</si>
  <si>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</si>
  <si>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</si>
  <si>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</si>
  <si>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</si>
  <si>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</si>
  <si>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</si>
  <si>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</si>
  <si>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</si>
  <si>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</si>
  <si>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</si>
  <si>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</si>
  <si>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</si>
  <si>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</si>
  <si>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</si>
  <si>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</si>
  <si>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</si>
  <si>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</si>
  <si>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</si>
  <si>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</si>
  <si>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</si>
  <si>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</si>
  <si>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</si>
  <si>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</si>
  <si>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</si>
  <si>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</si>
  <si>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</si>
  <si>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</si>
  <si>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</si>
  <si>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</si>
  <si>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</si>
  <si>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</si>
  <si>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</si>
  <si>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</si>
  <si>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</si>
  <si>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</si>
  <si>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</si>
  <si>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</si>
  <si>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</si>
  <si>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</si>
  <si>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</si>
  <si>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</si>
  <si>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</si>
  <si>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</si>
  <si>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</si>
  <si>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</si>
  <si>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</si>
  <si>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</si>
  <si>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</si>
  <si>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</si>
  <si>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</si>
  <si>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</si>
  <si>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</si>
  <si>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</si>
  <si>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</si>
  <si>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</si>
  <si>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</si>
  <si>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</si>
  <si>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</si>
  <si>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</si>
  <si>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</si>
  <si>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</si>
  <si>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</si>
  <si>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</si>
  <si>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</si>
  <si>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</si>
  <si>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</si>
  <si>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</si>
  <si>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</si>
  <si>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</si>
  <si>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</si>
  <si>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</si>
  <si>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</si>
  <si>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</si>
  <si>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</si>
  <si>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</si>
  <si>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</si>
  <si>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</si>
  <si>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</si>
  <si>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</si>
  <si>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</si>
  <si>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</si>
  <si>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</si>
  <si>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</si>
  <si>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</si>
  <si>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</si>
  <si>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</si>
  <si>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</si>
  <si>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</si>
  <si>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</si>
  <si>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</si>
  <si>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</si>
  <si>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</si>
  <si>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</si>
  <si>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</si>
  <si>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</si>
  <si>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</si>
  <si>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</si>
  <si>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</si>
  <si>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</si>
  <si>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</si>
  <si>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</si>
  <si>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</si>
  <si>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</si>
  <si>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</si>
  <si>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</si>
  <si>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</si>
  <si>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</si>
  <si>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</si>
  <si>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</si>
  <si>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</si>
  <si>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</si>
  <si>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</si>
  <si>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</si>
  <si>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</si>
  <si>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</si>
  <si>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</si>
  <si>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</si>
  <si>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</si>
  <si>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</si>
  <si>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</si>
  <si>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</si>
  <si>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</si>
  <si>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</si>
  <si>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</si>
  <si>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</si>
  <si>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</si>
  <si>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</si>
  <si>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</si>
  <si>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</si>
  <si>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</si>
  <si>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</si>
  <si>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</si>
  <si>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</si>
  <si>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</si>
  <si>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</si>
  <si>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</si>
  <si>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</si>
  <si>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</si>
  <si>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</si>
  <si>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</si>
  <si>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</si>
  <si>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</si>
  <si>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</si>
  <si>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</si>
  <si>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</si>
  <si>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</si>
  <si>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</si>
  <si>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</si>
  <si>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</si>
  <si>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</si>
  <si>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</si>
  <si>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</si>
  <si>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</si>
  <si>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</si>
  <si>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</si>
  <si>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</si>
  <si>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</si>
  <si>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</si>
  <si>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</si>
  <si>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</si>
  <si>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</si>
  <si>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</si>
  <si>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</si>
  <si>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</si>
  <si>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</si>
  <si>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</si>
  <si>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</si>
  <si>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</si>
  <si>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</si>
  <si>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</si>
  <si>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</si>
  <si>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</si>
  <si>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</si>
  <si>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</si>
  <si>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</si>
  <si>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</si>
  <si>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</si>
  <si>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</si>
  <si>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</si>
  <si>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</si>
  <si>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</si>
  <si>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</si>
  <si>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</si>
  <si>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</si>
  <si>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</si>
  <si>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</si>
  <si>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</si>
  <si>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</si>
  <si>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</si>
  <si>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</si>
  <si>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</si>
  <si>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</si>
  <si>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</si>
  <si>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</si>
  <si>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</si>
  <si>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</si>
  <si>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</si>
  <si>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</si>
  <si>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</si>
  <si>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</si>
  <si>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</si>
  <si>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</si>
  <si>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</si>
  <si>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</si>
  <si>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</si>
  <si>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</si>
  <si>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</si>
  <si>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</si>
  <si>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</si>
  <si>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</si>
  <si>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</si>
  <si>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</si>
  <si>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</si>
  <si>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</si>
  <si>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</si>
  <si>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</si>
  <si>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</si>
  <si>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</si>
  <si>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</si>
  <si>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</si>
  <si>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</si>
  <si>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</si>
  <si>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</si>
  <si>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</si>
  <si>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</si>
  <si>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</si>
  <si>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</si>
  <si>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</si>
  <si>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</si>
  <si>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</si>
  <si>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</si>
  <si>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</si>
  <si>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</si>
  <si>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</si>
  <si>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</si>
  <si>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</si>
  <si>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</si>
  <si>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</si>
  <si>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</si>
  <si>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</si>
  <si>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</si>
  <si>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</si>
  <si>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</si>
  <si>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</si>
  <si>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</si>
  <si>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</si>
  <si>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</si>
  <si>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</si>
  <si>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</si>
  <si>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</si>
  <si>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</si>
  <si>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</si>
  <si>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</si>
  <si>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</si>
  <si>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</si>
  <si>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</si>
  <si>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</si>
  <si>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</si>
  <si>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</si>
  <si>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</si>
  <si>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</si>
  <si>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</si>
  <si>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</si>
  <si>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</si>
  <si>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</si>
  <si>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</si>
  <si>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</si>
  <si>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</si>
  <si>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</si>
  <si>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</si>
  <si>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</si>
  <si>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</si>
  <si>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</si>
  <si>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</si>
  <si>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</si>
  <si>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</si>
  <si>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</si>
  <si>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</si>
  <si>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</si>
  <si>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</si>
  <si>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</si>
  <si>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</si>
  <si>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</si>
  <si>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</si>
  <si>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</si>
  <si>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</si>
  <si>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</si>
  <si>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</si>
  <si>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</si>
  <si>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</si>
  <si>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</si>
  <si>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</si>
  <si>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</si>
  <si>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</si>
  <si>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</si>
  <si>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</si>
  <si>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</si>
  <si>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</si>
  <si>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</si>
  <si>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</si>
  <si>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</si>
  <si>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</si>
  <si>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</si>
  <si>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</si>
  <si>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</si>
  <si>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</si>
  <si>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</si>
  <si>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</si>
  <si>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</si>
  <si>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</si>
  <si>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</si>
  <si>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</si>
  <si>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</si>
  <si>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</si>
  <si>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</si>
  <si>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</si>
  <si>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</si>
  <si>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</si>
  <si>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</si>
  <si>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</si>
  <si>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</si>
  <si>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</si>
  <si>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</si>
  <si>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</si>
  <si>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</si>
  <si>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</si>
  <si>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</si>
  <si>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</si>
  <si>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</si>
  <si>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</si>
  <si>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</si>
  <si>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</si>
  <si>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</si>
  <si>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</si>
  <si>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</si>
  <si>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</si>
  <si>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</si>
  <si>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</si>
  <si>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</si>
  <si>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</si>
  <si>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</si>
  <si>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</si>
  <si>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</si>
  <si>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</si>
  <si>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</si>
  <si>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</si>
  <si>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</si>
  <si>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</si>
  <si>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</si>
  <si>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</si>
  <si>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</si>
  <si>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</si>
  <si>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</si>
  <si>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</si>
  <si>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</si>
  <si>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</si>
  <si>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</si>
  <si>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</si>
  <si>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</si>
  <si>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</si>
  <si>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</si>
  <si>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</si>
  <si>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</si>
  <si>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</si>
  <si>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</si>
  <si>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</si>
  <si>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</si>
  <si>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</si>
  <si>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</si>
  <si>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</si>
  <si>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</si>
  <si>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</si>
  <si>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</si>
  <si>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</si>
  <si>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</si>
  <si>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</si>
  <si>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</si>
  <si>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</si>
  <si>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</si>
  <si>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</si>
  <si>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</si>
  <si>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</si>
  <si>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</si>
  <si>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</si>
  <si>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</si>
  <si>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</si>
  <si>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</si>
  <si>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</si>
  <si>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</si>
  <si>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</si>
  <si>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</si>
  <si>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</si>
  <si>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</si>
  <si>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</si>
  <si>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</si>
  <si>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</si>
  <si>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</si>
  <si>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</si>
  <si>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</si>
  <si>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</si>
  <si>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</si>
  <si>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</si>
  <si>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</si>
  <si>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</si>
  <si>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</si>
  <si>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</si>
  <si>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</si>
  <si>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</si>
  <si>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</si>
  <si>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</si>
  <si>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</si>
  <si>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</si>
  <si>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</si>
  <si>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</si>
  <si>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</si>
  <si>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</si>
  <si>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</si>
  <si>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</si>
  <si>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</si>
  <si>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</si>
  <si>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</si>
  <si>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</si>
  <si>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</si>
  <si>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</si>
  <si>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</si>
  <si>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</si>
  <si>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</si>
  <si>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</si>
  <si>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</si>
  <si>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</si>
  <si>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</si>
  <si>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</si>
  <si>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</si>
  <si>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</si>
  <si>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</si>
  <si>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</si>
  <si>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</si>
  <si>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</si>
  <si>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</si>
  <si>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</si>
  <si>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</si>
  <si>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</si>
  <si>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</si>
  <si>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</si>
  <si>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</si>
  <si>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</si>
  <si>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</si>
  <si>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</si>
  <si>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</si>
  <si>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</si>
  <si>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</si>
  <si>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</si>
  <si>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</si>
  <si>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</si>
  <si>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</si>
  <si>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</si>
  <si>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</si>
  <si>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</si>
  <si>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</si>
  <si>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</si>
  <si>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</si>
  <si>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</si>
  <si>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</si>
  <si>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</si>
  <si>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</si>
  <si>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</si>
  <si>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</si>
  <si>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</si>
  <si>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</si>
  <si>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</si>
  <si>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</si>
  <si>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</si>
  <si>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</si>
  <si>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</si>
  <si>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</si>
  <si>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</si>
  <si>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</si>
  <si>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</si>
  <si>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</si>
  <si>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</si>
  <si>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</si>
  <si>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</si>
  <si>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</si>
  <si>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</si>
  <si>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</si>
  <si>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</si>
  <si>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</si>
  <si>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</si>
  <si>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</si>
  <si>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</si>
  <si>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</si>
  <si>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</si>
  <si>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</si>
  <si>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</si>
  <si>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</si>
  <si>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</si>
  <si>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</si>
  <si>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</si>
  <si>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</si>
  <si>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</si>
  <si>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</si>
  <si>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</si>
  <si>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</si>
  <si>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</si>
  <si>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</si>
  <si>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</si>
  <si>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</si>
  <si>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</si>
  <si>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</si>
  <si>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</si>
  <si>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</si>
  <si>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</si>
  <si>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</si>
  <si>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</si>
  <si>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</si>
  <si>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</si>
  <si>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</si>
  <si>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</si>
  <si>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</si>
  <si>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</si>
  <si>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</si>
  <si>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</si>
  <si>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</si>
  <si>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</si>
  <si>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</si>
  <si>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</si>
  <si>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</si>
  <si>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</si>
  <si>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</si>
  <si>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</si>
  <si>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</si>
  <si>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</si>
  <si>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</si>
  <si>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</si>
  <si>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</si>
  <si>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</si>
  <si>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</si>
  <si>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</si>
  <si>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</si>
  <si>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</si>
  <si>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</si>
  <si>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</si>
  <si>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</si>
  <si>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</si>
  <si>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</si>
  <si>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</si>
  <si>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</si>
  <si>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</si>
  <si>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</si>
  <si>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</si>
  <si>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</si>
  <si>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</si>
  <si>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</si>
  <si>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</si>
  <si>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</si>
  <si>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</si>
  <si>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</si>
  <si>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</si>
  <si>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</si>
  <si>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</si>
  <si>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</si>
  <si>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</si>
  <si>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</si>
  <si>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</si>
  <si>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</si>
  <si>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</si>
  <si>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</si>
  <si>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</si>
  <si>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</si>
  <si>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</si>
  <si>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</si>
  <si>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</si>
  <si>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</si>
  <si>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</si>
  <si>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</si>
  <si>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</si>
  <si>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</si>
  <si>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</si>
  <si>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</si>
  <si>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</si>
  <si>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</si>
  <si>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</si>
  <si>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</si>
  <si>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</si>
  <si>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</si>
  <si>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</si>
  <si>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</si>
  <si>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</si>
  <si>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</si>
  <si>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</si>
  <si>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</si>
  <si>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</si>
  <si>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</si>
  <si>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</si>
  <si>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</si>
  <si>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</si>
  <si>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</si>
  <si>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</si>
  <si>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</si>
  <si>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</si>
  <si>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</si>
  <si>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</si>
  <si>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</si>
  <si>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</si>
  <si>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</si>
  <si>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</si>
  <si>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</si>
  <si>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</si>
  <si>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</si>
  <si>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</si>
  <si>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</si>
  <si>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</si>
  <si>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</si>
  <si>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</si>
  <si>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</si>
  <si>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</si>
  <si>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</si>
  <si>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</si>
  <si>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</si>
  <si>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</si>
  <si>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</si>
  <si>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</si>
  <si>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</si>
  <si>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</si>
  <si>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</si>
  <si>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</si>
  <si>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</si>
  <si>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</si>
  <si>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</si>
  <si>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</si>
  <si>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</si>
  <si>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</si>
  <si>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</si>
  <si>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</si>
  <si>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</si>
  <si>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</si>
  <si>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</si>
  <si>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</si>
  <si>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</si>
  <si>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</si>
  <si>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</si>
  <si>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</si>
  <si>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</si>
  <si>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</si>
  <si>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</si>
  <si>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</si>
  <si>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</si>
  <si>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</si>
  <si>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</si>
  <si>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</si>
  <si>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</si>
  <si>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</si>
  <si>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</si>
  <si>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</si>
  <si>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</si>
  <si>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</si>
  <si>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</si>
  <si>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</si>
  <si>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</si>
  <si>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</si>
  <si>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</si>
  <si>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</si>
  <si>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</si>
  <si>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</si>
  <si>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</si>
  <si>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</si>
  <si>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</si>
  <si>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</si>
  <si>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</si>
  <si>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</si>
  <si>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</si>
  <si>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</si>
  <si>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</si>
  <si>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</si>
  <si>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</si>
  <si>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</si>
  <si>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</si>
  <si>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</si>
  <si>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</si>
  <si>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</si>
  <si>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</si>
  <si>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</si>
  <si>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</si>
  <si>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</si>
  <si>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</si>
  <si>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</si>
  <si>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</si>
  <si>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</si>
  <si>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</si>
  <si>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</si>
  <si>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</si>
  <si>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</si>
  <si>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</si>
  <si>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</si>
  <si>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</si>
  <si>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</si>
  <si>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</si>
  <si>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</si>
  <si>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</si>
  <si>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</si>
  <si>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</si>
  <si>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</si>
  <si>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</si>
  <si>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</si>
  <si>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</si>
  <si>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</si>
  <si>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</si>
  <si>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</si>
  <si>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</si>
  <si>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</si>
  <si>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</si>
  <si>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</si>
  <si>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</si>
  <si>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</si>
  <si>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</si>
  <si>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</si>
  <si>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</si>
  <si>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</si>
  <si>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</si>
  <si>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</si>
  <si>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</si>
  <si>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</si>
  <si>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</si>
  <si>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</si>
  <si>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</si>
  <si>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</si>
  <si>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</si>
  <si>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</si>
  <si>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</si>
  <si>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</si>
  <si>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</si>
  <si>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</si>
  <si>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</si>
  <si>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</si>
  <si>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</si>
  <si>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</si>
  <si>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</si>
  <si>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</si>
  <si>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</si>
  <si>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</si>
  <si>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</si>
  <si>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</si>
  <si>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</si>
  <si>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</si>
  <si>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</si>
  <si>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</si>
  <si>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</si>
  <si>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</si>
  <si>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</si>
  <si>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</si>
  <si>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</si>
  <si>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</si>
  <si>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</si>
  <si>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</si>
  <si>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</si>
  <si>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</si>
  <si>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</si>
  <si>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</si>
  <si>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</si>
  <si>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</si>
  <si>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</si>
  <si>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</si>
  <si>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</si>
  <si>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</si>
  <si>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</si>
  <si>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</si>
  <si>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</si>
  <si>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</si>
  <si>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</si>
  <si>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</si>
  <si>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</si>
  <si>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</si>
  <si>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</si>
  <si>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</si>
  <si>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</si>
  <si>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</si>
  <si>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</si>
  <si>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</si>
  <si>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</si>
  <si>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</si>
  <si>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</si>
  <si>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</si>
  <si>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</si>
  <si>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</si>
  <si>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</si>
  <si>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</si>
  <si>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</si>
  <si>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</si>
  <si>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</si>
  <si>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</si>
  <si>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</si>
  <si>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</si>
  <si>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</si>
  <si>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</si>
  <si>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</si>
  <si>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</si>
  <si>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</si>
  <si>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</si>
  <si>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</si>
  <si>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</si>
  <si>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</si>
  <si>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</si>
  <si>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</si>
  <si>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</si>
  <si>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</si>
  <si>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</si>
  <si>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</si>
  <si>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</si>
  <si>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</si>
  <si>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</si>
  <si>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</si>
  <si>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</si>
  <si>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</si>
  <si>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</si>
  <si>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</si>
  <si>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</si>
  <si>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</si>
  <si>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</si>
  <si>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</si>
  <si>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</si>
  <si>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</si>
  <si>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</si>
  <si>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</si>
  <si>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</si>
  <si>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</si>
  <si>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</si>
  <si>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</si>
  <si>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</si>
  <si>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</si>
  <si>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</si>
  <si>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</si>
  <si>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</si>
  <si>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</si>
  <si>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</si>
  <si>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</si>
  <si>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</si>
  <si>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</si>
  <si>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</si>
  <si>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</si>
  <si>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</si>
  <si>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</si>
  <si>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</si>
  <si>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</si>
  <si>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</si>
  <si>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</si>
  <si>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</si>
  <si>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</si>
  <si>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</si>
  <si>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</si>
  <si>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</si>
  <si>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</si>
  <si>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</si>
  <si>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</si>
  <si>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</si>
  <si>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</si>
  <si>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</si>
  <si>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</si>
  <si>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</si>
  <si>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</si>
  <si>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</si>
  <si>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</si>
  <si>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</si>
  <si>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</si>
  <si>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</si>
  <si>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</si>
  <si>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</si>
  <si>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</si>
  <si>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</si>
  <si>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</si>
  <si>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</si>
  <si>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</si>
  <si>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</si>
  <si>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</si>
  <si>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</si>
  <si>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</si>
  <si>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</si>
  <si>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</si>
  <si>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</si>
  <si>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</si>
  <si>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</si>
  <si>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</si>
  <si>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</si>
  <si>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</si>
  <si>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</si>
  <si>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</si>
  <si>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</si>
  <si>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</si>
  <si>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</si>
  <si>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</si>
  <si>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</si>
  <si>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</si>
  <si>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</si>
  <si>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</si>
  <si>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</si>
  <si>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</si>
  <si>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</si>
  <si>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</si>
  <si>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</si>
  <si>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</si>
  <si>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</si>
  <si>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</si>
  <si>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</si>
  <si>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</si>
  <si>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</si>
  <si>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</si>
  <si>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</si>
  <si>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</si>
  <si>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</si>
  <si>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</si>
  <si>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</si>
  <si>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</si>
  <si>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</si>
  <si>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</si>
  <si>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</si>
  <si>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</si>
  <si>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</si>
  <si>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</si>
  <si>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</si>
  <si>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</si>
  <si>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</si>
  <si>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</si>
  <si>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</si>
  <si>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</si>
  <si>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</si>
  <si>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</si>
  <si>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</si>
  <si>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</si>
  <si>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</si>
  <si>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</si>
  <si>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</si>
  <si>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</si>
  <si>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</si>
  <si>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</si>
  <si>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</si>
  <si>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</si>
  <si>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</si>
  <si>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</si>
  <si>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</si>
  <si>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</si>
  <si>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</si>
  <si>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</si>
  <si>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</si>
  <si>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</si>
  <si>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</si>
  <si>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</si>
  <si>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</si>
  <si>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</si>
  <si>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</si>
  <si>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</si>
  <si>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</si>
  <si>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</si>
  <si>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</si>
  <si>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</si>
  <si>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</si>
  <si>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</si>
  <si>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</si>
  <si>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</si>
  <si>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</si>
  <si>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</si>
  <si>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</si>
  <si>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</si>
  <si>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</si>
  <si>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</si>
  <si>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</si>
  <si>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</si>
  <si>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</si>
  <si>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</si>
  <si>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</si>
  <si>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</si>
  <si>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</si>
  <si>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</si>
  <si>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</si>
  <si>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</si>
  <si>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</si>
  <si>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</si>
  <si>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</si>
  <si>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</si>
  <si>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</si>
  <si>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</si>
  <si>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</si>
  <si>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</si>
  <si>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</si>
  <si>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</si>
  <si>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</si>
  <si>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</si>
  <si>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</si>
  <si>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</si>
  <si>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</si>
  <si>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</si>
  <si>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</si>
  <si>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</si>
  <si>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</si>
  <si>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</si>
  <si>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</si>
  <si>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</si>
  <si>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</si>
  <si>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</si>
  <si>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</si>
  <si>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</si>
  <si>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</si>
  <si>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</si>
  <si>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</si>
  <si>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</si>
  <si>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</si>
  <si>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</si>
  <si>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</si>
  <si>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</si>
  <si>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</si>
  <si>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</si>
  <si>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</si>
  <si>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</si>
  <si>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</si>
  <si>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</si>
  <si>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</si>
  <si>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</si>
  <si>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</si>
  <si>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</si>
  <si>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</si>
  <si>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</si>
  <si>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</si>
  <si>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</si>
  <si>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</si>
  <si>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</si>
  <si>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</si>
  <si>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</si>
  <si>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</si>
  <si>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</si>
  <si>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</si>
  <si>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</si>
  <si>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</si>
  <si>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</si>
  <si>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</si>
  <si>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</si>
  <si>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</si>
  <si>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</si>
  <si>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</si>
  <si>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</si>
  <si>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</si>
  <si>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</si>
  <si>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</si>
  <si>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</si>
  <si>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</si>
  <si>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</si>
  <si>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</si>
  <si>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</si>
  <si>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</si>
  <si>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</si>
  <si>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</si>
  <si>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</si>
  <si>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</si>
  <si>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</si>
  <si>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</si>
  <si>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</si>
  <si>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</si>
  <si>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</si>
  <si>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</si>
  <si>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</si>
  <si>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</si>
  <si>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</si>
  <si>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</si>
  <si>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</si>
  <si>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</si>
  <si>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</si>
  <si>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</si>
  <si>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</si>
  <si>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</si>
  <si>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</si>
  <si>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</si>
  <si>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</si>
  <si>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</si>
  <si>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</si>
  <si>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</si>
  <si>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</si>
  <si>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</si>
  <si>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</si>
  <si>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</si>
  <si>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</si>
  <si>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</si>
  <si>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</si>
  <si>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</si>
  <si>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</si>
  <si>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</si>
  <si>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</si>
  <si>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</si>
  <si>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</si>
  <si>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</si>
  <si>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</si>
  <si>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</si>
  <si>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</si>
  <si>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</si>
  <si>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</si>
  <si>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</si>
  <si>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</si>
  <si>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</si>
  <si>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</si>
  <si>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</si>
  <si>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</si>
  <si>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</si>
  <si>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</si>
  <si>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</si>
  <si>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</si>
  <si>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</si>
  <si>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</si>
  <si>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</si>
  <si>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</si>
  <si>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</si>
  <si>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</si>
  <si>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</si>
  <si>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</si>
  <si>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</si>
  <si>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</si>
  <si>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</si>
  <si>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</si>
  <si>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</si>
  <si>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</si>
  <si>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</si>
  <si>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</si>
  <si>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</si>
  <si>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</si>
  <si>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</si>
  <si>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</si>
  <si>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</si>
  <si>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</si>
  <si>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</si>
  <si>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</si>
  <si>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</si>
  <si>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</si>
  <si>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</si>
  <si>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</si>
  <si>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</si>
  <si>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</si>
  <si>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</si>
  <si>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</si>
  <si>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</si>
  <si>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</si>
  <si>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</si>
  <si>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</si>
  <si>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</si>
  <si>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</si>
  <si>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</si>
  <si>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</si>
  <si>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</si>
  <si>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</si>
  <si>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</si>
  <si>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</si>
  <si>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</si>
  <si>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</si>
  <si>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</si>
  <si>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</si>
  <si>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</si>
  <si>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</si>
  <si>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</si>
  <si>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</si>
  <si>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</si>
  <si>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</si>
  <si>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</si>
  <si>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</si>
  <si>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</si>
  <si>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</si>
  <si>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</si>
  <si>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</si>
  <si>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</si>
  <si>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</si>
  <si>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</si>
  <si>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</si>
  <si>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</si>
  <si>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</si>
  <si>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</si>
  <si>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</si>
  <si>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</si>
  <si>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</si>
  <si>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</si>
  <si>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</si>
  <si>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</si>
  <si>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</si>
  <si>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</si>
  <si>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</si>
  <si>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</si>
  <si>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</si>
  <si>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</si>
  <si>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</si>
  <si>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</si>
  <si>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</si>
  <si>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</si>
  <si>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</si>
  <si>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</si>
  <si>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</si>
  <si>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</si>
  <si>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</si>
  <si>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</si>
  <si>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</si>
  <si>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</si>
  <si>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</si>
  <si>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</si>
  <si>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</si>
  <si>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</si>
  <si>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</si>
  <si>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</si>
  <si>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</si>
  <si>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</si>
  <si>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</si>
  <si>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</si>
  <si>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</si>
  <si>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</si>
  <si>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</si>
  <si>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</si>
  <si>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</si>
  <si>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</si>
  <si>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</si>
  <si>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</si>
  <si>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</si>
  <si>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</si>
  <si>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</si>
  <si>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</si>
  <si>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</si>
  <si>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</si>
  <si>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</si>
  <si>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</si>
  <si>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</si>
  <si>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</si>
  <si>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</si>
  <si>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</si>
  <si>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</si>
  <si>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</si>
  <si>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</si>
  <si>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</si>
  <si>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</si>
  <si>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</si>
  <si>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</si>
  <si>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</si>
  <si>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</si>
  <si>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</si>
  <si>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</si>
  <si>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</si>
  <si>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</si>
  <si>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</si>
  <si>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</si>
  <si>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</si>
  <si>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</si>
  <si>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</si>
  <si>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</si>
  <si>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</si>
  <si>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</si>
  <si>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</si>
  <si>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</si>
  <si>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</si>
  <si>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</si>
  <si>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</si>
  <si>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</si>
  <si>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</si>
  <si>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</si>
  <si>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</si>
  <si>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</si>
  <si>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</si>
  <si>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</si>
  <si>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</si>
  <si>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</si>
  <si>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</si>
  <si>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</si>
  <si>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</si>
  <si>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</si>
  <si>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</si>
  <si>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</si>
  <si>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</si>
  <si>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</si>
  <si>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</si>
  <si>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</si>
  <si>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</si>
  <si>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</si>
  <si>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</si>
  <si>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</si>
  <si>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</si>
  <si>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</si>
  <si>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</si>
  <si>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</si>
  <si>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</si>
  <si>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</si>
  <si>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</si>
  <si>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</si>
  <si>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</si>
  <si>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</si>
  <si>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</si>
  <si>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</si>
  <si>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</si>
  <si>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</si>
  <si>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</si>
  <si>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</si>
  <si>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</si>
  <si>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</si>
  <si>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</si>
  <si>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</si>
  <si>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</si>
  <si>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</si>
  <si>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</si>
  <si>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</si>
  <si>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</si>
  <si>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</si>
  <si>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</si>
  <si>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</si>
  <si>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</si>
  <si>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</si>
  <si>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</si>
  <si>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</si>
  <si>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</si>
  <si>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</si>
  <si>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</si>
  <si>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</si>
  <si>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</si>
  <si>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</si>
  <si>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</si>
  <si>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</si>
  <si>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</si>
  <si>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</si>
  <si>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</si>
  <si>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</si>
  <si>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</si>
  <si>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</si>
  <si>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</si>
  <si>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</si>
  <si>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</si>
  <si>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</si>
  <si>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</si>
  <si>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</si>
  <si>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</si>
  <si>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</si>
  <si>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</si>
  <si>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</si>
  <si>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</si>
  <si>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</si>
  <si>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</si>
  <si>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</si>
  <si>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</si>
  <si>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</si>
  <si>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</si>
  <si>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</si>
  <si>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</si>
  <si>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</si>
  <si>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</si>
  <si>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</si>
  <si>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</si>
  <si>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</si>
  <si>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</si>
  <si>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</si>
  <si>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</si>
  <si>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</si>
  <si>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</si>
  <si>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</si>
  <si>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</si>
  <si>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</si>
  <si>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</si>
  <si>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</si>
  <si>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</si>
  <si>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</si>
  <si>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</si>
  <si>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</si>
  <si>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</si>
  <si>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</si>
  <si>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</si>
  <si>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</si>
  <si>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</si>
  <si>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</si>
  <si>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</si>
  <si>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</si>
  <si>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</si>
  <si>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</si>
  <si>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</si>
  <si>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</si>
  <si>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</si>
  <si>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</si>
  <si>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</si>
  <si>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</si>
  <si>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</si>
  <si>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</si>
  <si>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</si>
  <si>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</si>
  <si>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</si>
  <si>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</si>
  <si>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</si>
  <si>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</si>
  <si>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</si>
  <si>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</si>
  <si>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</si>
  <si>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</si>
  <si>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</si>
  <si>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</si>
  <si>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</si>
  <si>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</si>
  <si>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</si>
  <si>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</si>
  <si>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</si>
  <si>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</si>
  <si>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</si>
  <si>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</si>
  <si>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</si>
  <si>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</si>
  <si>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</si>
  <si>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</si>
  <si>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</si>
  <si>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</si>
  <si>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</si>
  <si>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</si>
  <si>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</si>
  <si>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</si>
  <si>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</si>
  <si>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</si>
  <si>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</si>
  <si>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</si>
  <si>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</si>
  <si>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</si>
  <si>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</si>
  <si>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</si>
  <si>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</si>
  <si>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</si>
  <si>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</si>
  <si>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</si>
  <si>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</si>
  <si>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</si>
  <si>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</si>
  <si>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</si>
  <si>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</si>
  <si>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</si>
  <si>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</si>
  <si>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</si>
  <si>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</si>
  <si>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</si>
  <si>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</si>
  <si>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</si>
  <si>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</si>
  <si>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</si>
  <si>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</si>
  <si>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</si>
  <si>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</si>
  <si>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</si>
  <si>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</si>
  <si>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</si>
  <si>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</si>
  <si>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</si>
  <si>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</si>
  <si>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</si>
  <si>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</si>
  <si>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</si>
  <si>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</si>
  <si>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</si>
  <si>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</si>
  <si>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</si>
  <si>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</si>
  <si>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</si>
  <si>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</si>
  <si>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</si>
  <si>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</si>
  <si>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</si>
  <si>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</si>
  <si>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</si>
  <si>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</si>
  <si>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</si>
  <si>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</si>
  <si>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</si>
  <si>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</si>
  <si>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</si>
  <si>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</si>
  <si>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</si>
  <si>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</si>
  <si>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</si>
  <si>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</si>
  <si>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</si>
  <si>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</si>
  <si>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</si>
  <si>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</si>
  <si>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</si>
  <si>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</si>
  <si>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</si>
  <si>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</si>
  <si>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</si>
  <si>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</si>
  <si>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</si>
  <si>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</si>
  <si>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</si>
  <si>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</si>
  <si>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</si>
  <si>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</si>
  <si>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</si>
  <si>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</si>
  <si>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</si>
  <si>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</si>
  <si>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</si>
  <si>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</si>
  <si>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</si>
  <si>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</si>
  <si>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</si>
  <si>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</si>
  <si>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</si>
  <si>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</si>
  <si>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</si>
  <si>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</si>
  <si>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</si>
  <si>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</si>
  <si>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</si>
  <si>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</si>
  <si>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</si>
  <si>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</si>
  <si>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</si>
  <si>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</si>
  <si>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</si>
  <si>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</si>
  <si>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</si>
  <si>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</si>
  <si>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</si>
  <si>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</si>
  <si>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</si>
  <si>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</si>
  <si>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</si>
  <si>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</si>
  <si>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</si>
  <si>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</si>
  <si>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</si>
  <si>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</si>
  <si>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</si>
  <si>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</si>
  <si>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</si>
  <si>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</si>
  <si>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</si>
  <si>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</si>
  <si>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</si>
  <si>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</si>
  <si>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</si>
  <si>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</si>
  <si>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</si>
  <si>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</si>
  <si>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</si>
  <si>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</si>
  <si>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</si>
  <si>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</si>
  <si>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</si>
  <si>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</si>
  <si>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</si>
  <si>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</si>
  <si>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</si>
  <si>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</si>
  <si>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</si>
  <si>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</si>
  <si>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</si>
  <si>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</si>
  <si>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</si>
  <si>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</si>
  <si>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</si>
  <si>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</si>
  <si>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</si>
  <si>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</si>
  <si>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</si>
  <si>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</si>
  <si>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</si>
  <si>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</si>
  <si>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</si>
  <si>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</si>
  <si>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</si>
  <si>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</si>
  <si>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</si>
  <si>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</si>
  <si>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</si>
  <si>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</si>
  <si>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</si>
  <si>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</si>
  <si>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</si>
  <si>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</si>
  <si>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</si>
  <si>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</si>
  <si>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</si>
  <si>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</si>
  <si>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</si>
  <si>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</si>
  <si>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</si>
  <si>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</si>
  <si>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</si>
  <si>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</si>
  <si>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</si>
  <si>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</si>
  <si>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</si>
  <si>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</si>
  <si>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</si>
  <si>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</si>
  <si>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</si>
  <si>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</si>
  <si>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</si>
  <si>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</si>
  <si>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</si>
  <si>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</si>
  <si>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</si>
  <si>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</si>
  <si>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</si>
  <si>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</si>
  <si>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</si>
  <si>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</si>
  <si>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</si>
  <si>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</si>
  <si>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</si>
  <si>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</si>
  <si>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</si>
  <si>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</si>
  <si>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</si>
  <si>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</si>
  <si>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</si>
  <si>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</si>
  <si>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</si>
  <si>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</si>
  <si>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</si>
  <si>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</si>
  <si>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</si>
  <si>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</si>
  <si>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</si>
  <si>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</si>
  <si>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</si>
  <si>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</si>
  <si>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</si>
  <si>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</si>
  <si>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</si>
  <si>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</si>
  <si>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</si>
  <si>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</si>
  <si>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</si>
  <si>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</si>
  <si>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</si>
  <si>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</si>
  <si>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</si>
  <si>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</si>
  <si>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</si>
  <si>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</si>
  <si>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</si>
  <si>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</si>
  <si>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</si>
  <si>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</si>
  <si>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</si>
  <si>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</si>
  <si>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</si>
  <si>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</si>
  <si>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</si>
  <si>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</si>
  <si>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</si>
  <si>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</si>
  <si>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</si>
  <si>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</si>
  <si>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</si>
  <si>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</si>
  <si>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</si>
  <si>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</si>
  <si>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</si>
  <si>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</si>
  <si>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</si>
  <si>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</si>
  <si>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</si>
  <si>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</si>
  <si>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</si>
  <si>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</si>
  <si>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</si>
  <si>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</si>
  <si>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</si>
  <si>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</si>
  <si>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</si>
  <si>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</si>
  <si>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</si>
  <si>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</si>
  <si>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</si>
  <si>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</si>
  <si>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</si>
  <si>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</si>
  <si>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</si>
  <si>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</si>
  <si>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</si>
  <si>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</si>
  <si>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</si>
  <si>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</si>
  <si>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</si>
  <si>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</si>
  <si>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</si>
  <si>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</si>
  <si>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</si>
  <si>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</si>
  <si>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</si>
  <si>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</si>
  <si>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</si>
  <si>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</si>
  <si>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</si>
  <si>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</si>
  <si>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</si>
  <si>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</si>
  <si>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</si>
  <si>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</si>
  <si>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</si>
  <si>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</si>
  <si>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</si>
  <si>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</si>
  <si>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</si>
  <si>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</si>
  <si>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</si>
  <si>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</si>
  <si>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</si>
  <si>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</si>
  <si>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</si>
  <si>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</si>
  <si>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</si>
  <si>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</si>
  <si>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</si>
  <si>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</si>
  <si>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</si>
  <si>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</si>
  <si>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</si>
  <si>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</si>
  <si>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</si>
  <si>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</si>
  <si>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</si>
  <si>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</si>
  <si>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</si>
  <si>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</si>
  <si>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</si>
  <si>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</si>
  <si>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</si>
  <si>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</si>
  <si>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</si>
  <si>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</si>
  <si>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</si>
  <si>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</si>
  <si>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</si>
  <si>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</si>
  <si>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</si>
  <si>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</si>
  <si>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</si>
  <si>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</si>
  <si>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</si>
  <si>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</si>
  <si>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</si>
  <si>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</si>
  <si>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</si>
  <si>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</si>
  <si>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</si>
  <si>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</si>
  <si>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</si>
  <si>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</si>
  <si>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</si>
  <si>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</si>
  <si>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</si>
  <si>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</si>
  <si>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</si>
  <si>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</si>
  <si>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</si>
  <si>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</si>
  <si>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</si>
  <si>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</si>
  <si>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</si>
  <si>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</si>
  <si>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</si>
  <si>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</si>
  <si>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</si>
  <si>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</si>
  <si>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</si>
  <si>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</si>
  <si>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</si>
  <si>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</si>
  <si>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</si>
  <si>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</si>
  <si>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</si>
  <si>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</si>
  <si>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</si>
  <si>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</si>
  <si>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</si>
  <si>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</si>
  <si>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</si>
  <si>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</si>
  <si>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</si>
  <si>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</si>
  <si>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</si>
  <si>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</si>
  <si>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</si>
  <si>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</si>
  <si>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</si>
  <si>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</si>
  <si>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</si>
  <si>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</si>
  <si>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</si>
  <si>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</si>
  <si>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</si>
  <si>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</si>
  <si>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</si>
  <si>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</si>
  <si>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</si>
  <si>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</si>
  <si>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</si>
  <si>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</si>
  <si>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</si>
  <si>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</si>
  <si>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</si>
  <si>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</si>
  <si>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</si>
  <si>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</si>
  <si>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</si>
  <si>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</si>
  <si>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</si>
  <si>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</si>
  <si>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</si>
  <si>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</si>
  <si>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</si>
  <si>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</si>
  <si>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</si>
  <si>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</si>
  <si>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</si>
  <si>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</si>
  <si>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</si>
  <si>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</si>
  <si>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</si>
  <si>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</si>
  <si>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</si>
  <si>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</si>
  <si>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</si>
  <si>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</si>
  <si>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</si>
  <si>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</si>
  <si>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</si>
  <si>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</si>
  <si>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</si>
  <si>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</si>
  <si>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</si>
  <si>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</si>
  <si>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</si>
  <si>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</si>
  <si>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</si>
  <si>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</si>
  <si>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</si>
  <si>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</si>
  <si>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</si>
  <si>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</si>
  <si>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</si>
  <si>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</si>
  <si>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</si>
  <si>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</si>
  <si>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</si>
  <si>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</si>
  <si>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</si>
  <si>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</si>
  <si>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</si>
  <si>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</si>
  <si>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</si>
  <si>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</si>
  <si>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</si>
  <si>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</si>
  <si>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</si>
  <si>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</si>
  <si>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</si>
  <si>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</si>
  <si>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</si>
  <si>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</si>
  <si>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</si>
  <si>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</si>
  <si>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</si>
  <si>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</si>
  <si>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</si>
  <si>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</si>
  <si>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</si>
  <si>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</si>
  <si>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</si>
  <si>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</si>
  <si>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</si>
  <si>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</si>
  <si>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</si>
  <si>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</si>
  <si>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</si>
  <si>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</si>
  <si>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</si>
  <si>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</si>
  <si>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</si>
  <si>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</si>
  <si>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</si>
  <si>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</si>
  <si>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</si>
  <si>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</si>
  <si>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</si>
  <si>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</si>
  <si>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</si>
  <si>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</si>
  <si>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</si>
  <si>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</si>
  <si>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</si>
  <si>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</si>
  <si>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</si>
  <si>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</si>
  <si>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</si>
  <si>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</si>
  <si>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</si>
  <si>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</si>
  <si>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</si>
  <si>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</si>
  <si>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</si>
  <si>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</si>
  <si>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</si>
  <si>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</si>
  <si>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</si>
  <si>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</si>
  <si>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</si>
  <si>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</si>
  <si>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</si>
  <si>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</si>
  <si>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</si>
  <si>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</si>
  <si>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</si>
  <si>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</si>
  <si>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</si>
  <si>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</si>
  <si>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</si>
  <si>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</si>
  <si>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</si>
  <si>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</si>
  <si>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</si>
  <si>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</si>
  <si>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</si>
  <si>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</si>
  <si>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</si>
  <si>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</si>
  <si>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</si>
  <si>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</si>
  <si>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</si>
  <si>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</si>
  <si>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</si>
  <si>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</si>
  <si>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</si>
  <si>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</si>
  <si>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</si>
  <si>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</si>
  <si>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</si>
  <si>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</si>
  <si>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</si>
  <si>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</si>
  <si>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</si>
  <si>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</si>
  <si>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</si>
  <si>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</si>
  <si>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</si>
  <si>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</si>
  <si>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</si>
  <si>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</si>
  <si>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</si>
  <si>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</si>
  <si>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</si>
  <si>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</si>
  <si>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</si>
  <si>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</si>
  <si>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</si>
  <si>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</si>
  <si>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</si>
  <si>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</si>
  <si>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</si>
  <si>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</si>
  <si>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</si>
  <si>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</si>
  <si>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</si>
  <si>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</si>
  <si>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</si>
  <si>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</si>
  <si>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</si>
  <si>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</si>
  <si>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</si>
  <si>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</si>
  <si>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</si>
  <si>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</si>
  <si>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</si>
  <si>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</si>
  <si>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</si>
  <si>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</si>
  <si>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</si>
  <si>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</si>
  <si>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</si>
  <si>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</si>
  <si>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</si>
  <si>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</si>
  <si>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</si>
  <si>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</si>
  <si>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</si>
  <si>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</si>
  <si>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</si>
  <si>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</si>
  <si>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</si>
  <si>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</si>
  <si>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</si>
  <si>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</si>
  <si>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</si>
  <si>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</si>
  <si>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</si>
  <si>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</si>
  <si>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</si>
  <si>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</si>
  <si>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</si>
  <si>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</si>
  <si>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</si>
  <si>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</si>
  <si>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</si>
  <si>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</si>
  <si>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</si>
  <si>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</si>
  <si>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</si>
  <si>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</si>
  <si>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</si>
  <si>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</si>
  <si>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</si>
  <si>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</si>
  <si>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</si>
  <si>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</si>
  <si>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</si>
  <si>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</si>
  <si>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</si>
  <si>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</si>
  <si>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</si>
  <si>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</si>
  <si>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</si>
  <si>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</si>
  <si>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</si>
  <si>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</si>
  <si>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</si>
  <si>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</si>
  <si>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</si>
  <si>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</si>
  <si>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</si>
  <si>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</si>
  <si>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</si>
  <si>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</si>
  <si>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</si>
  <si>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</si>
  <si>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</si>
  <si>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</si>
  <si>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</si>
  <si>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</si>
  <si>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</si>
  <si>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</si>
  <si>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</si>
  <si>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</si>
  <si>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</si>
  <si>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</si>
  <si>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</si>
  <si>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</si>
  <si>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</si>
  <si>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</si>
  <si>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</si>
  <si>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</si>
  <si>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</si>
  <si>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</si>
  <si>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</si>
  <si>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</si>
  <si>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</si>
  <si>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</si>
  <si>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</si>
  <si>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</si>
  <si>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</si>
  <si>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</si>
  <si>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</si>
  <si>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</si>
  <si>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</si>
  <si>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</si>
  <si>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</si>
  <si>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</si>
  <si>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</si>
  <si>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</si>
  <si>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</si>
  <si>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</si>
  <si>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</si>
  <si>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</si>
  <si>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</si>
  <si>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</si>
  <si>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</si>
  <si>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</si>
  <si>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</si>
  <si>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</si>
  <si>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</si>
  <si>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</si>
  <si>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</si>
  <si>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</si>
  <si>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</si>
  <si>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</si>
  <si>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</si>
  <si>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</si>
  <si>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</si>
  <si>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</si>
  <si>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</si>
  <si>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</si>
  <si>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</si>
  <si>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</si>
  <si>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</si>
  <si>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</si>
  <si>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</si>
  <si>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</si>
  <si>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</si>
  <si>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</si>
  <si>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</si>
  <si>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</si>
  <si>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</si>
  <si>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</si>
  <si>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</si>
  <si>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</si>
  <si>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</si>
  <si>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</si>
  <si>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</si>
  <si>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</si>
  <si>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</si>
  <si>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</si>
  <si>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</si>
  <si>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</si>
  <si>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</si>
  <si>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</si>
  <si>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</si>
  <si>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</si>
  <si>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</si>
  <si>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</si>
  <si>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</si>
  <si>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</si>
  <si>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</si>
  <si>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</si>
  <si>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</si>
  <si>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</si>
  <si>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</si>
  <si>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</si>
  <si>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</si>
  <si>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</si>
  <si>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</si>
  <si>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</si>
  <si>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</si>
  <si>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</si>
  <si>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</si>
  <si>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</si>
  <si>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</si>
  <si>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</si>
  <si>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</si>
  <si>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</si>
  <si>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</si>
  <si>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</si>
  <si>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</si>
  <si>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</si>
  <si>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</si>
  <si>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</si>
  <si>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</si>
  <si>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</si>
  <si>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</si>
  <si>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</si>
  <si>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</si>
  <si>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</si>
  <si>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</si>
  <si>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</si>
  <si>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</si>
  <si>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</si>
  <si>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</si>
  <si>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</si>
  <si>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</si>
  <si>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</si>
  <si>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</si>
  <si>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</si>
  <si>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</si>
  <si>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</si>
  <si>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</si>
  <si>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</si>
  <si>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</si>
  <si>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</si>
  <si>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</si>
  <si>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</si>
  <si>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</si>
  <si>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</si>
  <si>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</si>
  <si>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</si>
  <si>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</si>
  <si>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</si>
  <si>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</si>
  <si>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</si>
  <si>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</si>
  <si>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</si>
  <si>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</si>
  <si>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</si>
  <si>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</si>
  <si>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</si>
  <si>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</si>
  <si>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</si>
  <si>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</si>
  <si>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</si>
  <si>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</si>
  <si>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</si>
  <si>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</si>
  <si>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</si>
  <si>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</si>
  <si>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</si>
  <si>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</si>
  <si>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</si>
  <si>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</si>
  <si>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</si>
  <si>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</si>
  <si>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</si>
  <si>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</si>
  <si>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</si>
  <si>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</si>
  <si>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</si>
  <si>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</si>
  <si>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</si>
  <si>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</si>
  <si>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</si>
  <si>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</si>
  <si>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</si>
  <si>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</si>
  <si>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</si>
  <si>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</si>
  <si>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</si>
  <si>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</si>
  <si>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</si>
  <si>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</si>
  <si>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</si>
  <si>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</si>
  <si>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</si>
  <si>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</si>
  <si>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</si>
  <si>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</si>
  <si>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</si>
  <si>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</si>
  <si>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</si>
  <si>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</si>
  <si>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</si>
  <si>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</si>
  <si>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</si>
  <si>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</si>
  <si>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</si>
  <si>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</si>
  <si>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</si>
  <si>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</si>
  <si>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</si>
  <si>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</si>
  <si>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</si>
  <si>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</si>
  <si>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</si>
  <si>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</si>
  <si>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</si>
  <si>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</si>
  <si>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</si>
  <si>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</si>
  <si>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</si>
  <si>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</si>
  <si>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</si>
  <si>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</si>
  <si>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</si>
  <si>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</si>
  <si>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</si>
  <si>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</si>
  <si>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</si>
  <si>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</si>
  <si>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</si>
  <si>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</si>
  <si>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</si>
  <si>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</si>
  <si>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</si>
  <si>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</si>
  <si>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</si>
  <si>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</si>
  <si>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</si>
  <si>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</si>
  <si>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</si>
  <si>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</si>
  <si>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</si>
  <si>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</si>
  <si>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</si>
  <si>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</si>
  <si>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</si>
  <si>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</si>
  <si>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</si>
  <si>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</si>
  <si>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</si>
  <si>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</si>
  <si>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</si>
  <si>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</si>
  <si>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</si>
  <si>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</si>
  <si>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</si>
  <si>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</si>
  <si>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</si>
  <si>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</si>
  <si>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</si>
  <si>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</si>
  <si>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</si>
  <si>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</si>
  <si>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</si>
  <si>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</si>
  <si>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</si>
  <si>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</si>
  <si>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</si>
  <si>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</si>
  <si>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</si>
  <si>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</si>
  <si>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</si>
  <si>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</si>
  <si>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</si>
  <si>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</si>
  <si>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</si>
  <si>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</si>
  <si>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</si>
  <si>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</si>
  <si>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</si>
  <si>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</si>
  <si>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</si>
  <si>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</si>
  <si>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</si>
  <si>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</si>
  <si>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</si>
  <si>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</si>
  <si>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</si>
  <si>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</si>
  <si>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</si>
  <si>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</si>
  <si>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</si>
  <si>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</si>
  <si>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</si>
  <si>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</si>
  <si>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</si>
  <si>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</si>
  <si>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</si>
  <si>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</si>
  <si>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</si>
  <si>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</si>
  <si>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</si>
  <si>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</si>
  <si>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</si>
  <si>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</si>
  <si>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</si>
  <si>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</si>
  <si>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</si>
  <si>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</si>
  <si>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</si>
  <si>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</si>
  <si>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</si>
  <si>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</si>
  <si>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</si>
  <si>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</si>
  <si>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</si>
  <si>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</si>
  <si>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</si>
  <si>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</si>
  <si>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</si>
  <si>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</si>
  <si>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</si>
  <si>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</si>
  <si>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</si>
  <si>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</si>
  <si>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</si>
  <si>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</si>
  <si>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</si>
  <si>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</si>
  <si>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</si>
  <si>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</si>
  <si>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</si>
  <si>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</si>
  <si>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</si>
  <si>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</si>
  <si>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</si>
  <si>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</si>
  <si>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</si>
  <si>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</si>
  <si>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</si>
  <si>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</si>
  <si>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</si>
  <si>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</si>
  <si>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</si>
  <si>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</si>
  <si>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</si>
  <si>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</si>
  <si>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</si>
  <si>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</si>
  <si>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</si>
  <si>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</si>
  <si>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</si>
  <si>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</si>
  <si>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</si>
  <si>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</si>
  <si>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</si>
  <si>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</si>
  <si>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</si>
  <si>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</si>
  <si>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</si>
  <si>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</si>
  <si>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</si>
  <si>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</si>
  <si>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</si>
  <si>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</si>
  <si>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</si>
  <si>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</si>
  <si>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</si>
  <si>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</si>
  <si>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</si>
  <si>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</si>
  <si>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</si>
  <si>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</si>
  <si>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</si>
  <si>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</si>
  <si>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</si>
  <si>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</si>
  <si>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</si>
  <si>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</si>
  <si>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</si>
  <si>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</si>
  <si>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</si>
  <si>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</si>
  <si>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</si>
  <si>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</si>
  <si>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</si>
  <si>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</si>
  <si>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</si>
  <si>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</si>
  <si>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</si>
  <si>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</si>
  <si>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</si>
  <si>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</si>
  <si>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</si>
  <si>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</si>
  <si>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</si>
  <si>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</si>
  <si>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</si>
  <si>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</si>
  <si>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</si>
  <si>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</si>
  <si>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</si>
  <si>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</si>
  <si>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</si>
  <si>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</si>
  <si>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</si>
  <si>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</si>
  <si>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</si>
  <si>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</si>
  <si>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</si>
  <si>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</si>
  <si>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</si>
  <si>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</si>
  <si>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</si>
  <si>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</si>
  <si>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</si>
  <si>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</si>
  <si>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</si>
  <si>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</si>
  <si>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</si>
  <si>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</si>
  <si>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</si>
  <si>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</si>
  <si>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</si>
  <si>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</si>
  <si>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</si>
  <si>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</si>
  <si>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</si>
  <si>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</si>
  <si>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</si>
  <si>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</si>
  <si>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</si>
  <si>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</si>
  <si>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</si>
  <si>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</si>
  <si>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</si>
  <si>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</si>
  <si>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</si>
  <si>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</si>
  <si>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</si>
  <si>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</si>
  <si>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</si>
  <si>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</si>
  <si>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</si>
  <si>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</si>
  <si>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</si>
  <si>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</si>
  <si>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</si>
  <si>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</si>
  <si>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</si>
  <si>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</si>
  <si>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</si>
  <si>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</si>
  <si>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</si>
  <si>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</si>
  <si>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</si>
  <si>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</si>
  <si>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</si>
  <si>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</si>
  <si>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</si>
  <si>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</si>
  <si>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</si>
  <si>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</si>
  <si>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</si>
  <si>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</si>
  <si>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</si>
  <si>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</si>
  <si>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</si>
  <si>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</si>
  <si>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</si>
  <si>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</si>
  <si>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</si>
  <si>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</si>
  <si>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</si>
  <si>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</si>
  <si>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</si>
  <si>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</si>
  <si>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</si>
  <si>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</si>
  <si>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</si>
  <si>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</si>
  <si>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</si>
  <si>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</si>
  <si>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</si>
  <si>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</si>
  <si>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</si>
  <si>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</si>
  <si>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</si>
  <si>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</si>
  <si>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</si>
  <si>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</si>
  <si>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</si>
  <si>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</si>
  <si>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</si>
  <si>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</si>
  <si>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</si>
  <si>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</si>
  <si>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</si>
  <si>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</si>
  <si>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</si>
  <si>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</si>
  <si>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</si>
  <si>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</si>
  <si>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</si>
  <si>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</si>
  <si>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</si>
  <si>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</si>
  <si>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</si>
  <si>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</si>
  <si>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</si>
  <si>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</si>
  <si>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</si>
  <si>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</si>
  <si>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</si>
  <si>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</si>
  <si>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</si>
  <si>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</si>
  <si>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</si>
  <si>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</si>
  <si>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</si>
  <si>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</si>
  <si>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</si>
  <si>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</si>
  <si>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</si>
  <si>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</si>
  <si>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</si>
  <si>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</si>
  <si>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</si>
  <si>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</si>
  <si>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</si>
  <si>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</si>
  <si>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</si>
  <si>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</si>
  <si>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</si>
  <si>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</si>
  <si>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</si>
  <si>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</si>
  <si>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</si>
  <si>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</si>
  <si>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</si>
  <si>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</si>
  <si>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</si>
  <si>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</si>
  <si>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</si>
  <si>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</si>
  <si>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</si>
  <si>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</si>
  <si>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</si>
  <si>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</si>
  <si>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</si>
  <si>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</si>
  <si>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</si>
  <si>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</si>
  <si>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</si>
  <si>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</si>
  <si>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</si>
  <si>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</si>
  <si>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</si>
  <si>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</si>
  <si>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</si>
  <si>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</si>
  <si>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</si>
  <si>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</si>
  <si>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</si>
  <si>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</si>
  <si>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</si>
  <si>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</si>
  <si>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</si>
  <si>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</si>
  <si>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</si>
  <si>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</si>
  <si>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</si>
  <si>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</si>
  <si>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</si>
  <si>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</si>
  <si>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</si>
  <si>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</si>
  <si>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</si>
  <si>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</si>
  <si>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</si>
  <si>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</si>
  <si>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</si>
  <si>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</si>
  <si>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</si>
  <si>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</si>
  <si>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</si>
  <si>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</si>
  <si>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</si>
  <si>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</si>
  <si>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</si>
  <si>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</si>
  <si>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</si>
  <si>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</si>
  <si>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</si>
  <si>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</si>
  <si>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</si>
  <si>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</si>
  <si>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</si>
  <si>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</si>
  <si>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</si>
  <si>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</si>
  <si>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</si>
  <si>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</si>
  <si>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</si>
  <si>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</si>
  <si>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</si>
  <si>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</si>
  <si>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</si>
  <si>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</si>
  <si>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</si>
  <si>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</si>
  <si>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</si>
  <si>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</si>
  <si>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</si>
  <si>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</si>
  <si>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</si>
  <si>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</si>
  <si>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</si>
  <si>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</si>
  <si>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</si>
  <si>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</si>
  <si>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</si>
  <si>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</si>
  <si>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</si>
  <si>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</si>
  <si>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</si>
  <si>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</si>
  <si>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</si>
  <si>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</si>
  <si>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</si>
  <si>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</si>
  <si>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</si>
  <si>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</si>
  <si>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</si>
  <si>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</si>
  <si>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</si>
  <si>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</si>
  <si>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</si>
  <si>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</si>
  <si>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</si>
  <si>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</si>
  <si>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</si>
  <si>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</si>
  <si>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</si>
  <si>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</si>
  <si>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</si>
  <si>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</si>
  <si>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</si>
  <si>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</si>
  <si>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</si>
  <si>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</si>
  <si>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</si>
  <si>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</si>
  <si>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</si>
  <si>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</si>
  <si>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</si>
  <si>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</si>
  <si>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</si>
  <si>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</si>
  <si>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</si>
  <si>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</si>
  <si>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</si>
  <si>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</si>
  <si>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</si>
  <si>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</si>
  <si>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</si>
  <si>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</si>
  <si>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</si>
  <si>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</si>
  <si>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</si>
  <si>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</si>
  <si>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</si>
  <si>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</si>
  <si>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</si>
  <si>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</si>
  <si>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</si>
  <si>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</si>
  <si>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</si>
  <si>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</si>
  <si>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</si>
  <si>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</si>
  <si>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</si>
  <si>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</si>
  <si>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</si>
  <si>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</si>
  <si>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</si>
  <si>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</si>
  <si>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</si>
  <si>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</si>
  <si>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</si>
  <si>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</si>
  <si>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</si>
  <si>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</si>
  <si>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</si>
  <si>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</si>
  <si>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</si>
  <si>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</si>
  <si>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</si>
  <si>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</si>
  <si>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</si>
  <si>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</si>
  <si>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</si>
  <si>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</si>
  <si>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</si>
  <si>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</si>
  <si>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</si>
  <si>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</si>
  <si>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</si>
  <si>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</si>
  <si>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</si>
  <si>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</si>
  <si>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</si>
  <si>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</si>
  <si>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</si>
  <si>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</si>
  <si>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</si>
  <si>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</si>
  <si>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</si>
  <si>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</si>
  <si>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</si>
  <si>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</si>
  <si>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</si>
  <si>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</si>
  <si>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</si>
  <si>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</si>
  <si>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</si>
  <si>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</si>
  <si>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</si>
  <si>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</si>
  <si>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</si>
  <si>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</si>
  <si>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</si>
  <si>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</si>
  <si>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</si>
  <si>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</si>
  <si>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</si>
  <si>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</si>
  <si>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</si>
  <si>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</si>
  <si>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</si>
  <si>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</si>
  <si>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</si>
  <si>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</si>
  <si>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</si>
  <si>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</si>
  <si>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</si>
  <si>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</si>
  <si>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</si>
  <si>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</si>
  <si>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</si>
  <si>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</si>
  <si>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</si>
  <si>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</si>
  <si>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</si>
  <si>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</si>
  <si>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</si>
  <si>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</si>
  <si>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</si>
  <si>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</si>
  <si>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</si>
  <si>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</si>
  <si>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</si>
  <si>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</si>
  <si>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</si>
  <si>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</si>
  <si>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</si>
  <si>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</si>
  <si>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</si>
  <si>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</si>
  <si>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</si>
  <si>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</si>
  <si>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</si>
  <si>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</si>
  <si>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</si>
  <si>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</si>
  <si>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</si>
  <si>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</si>
  <si>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</si>
  <si>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</si>
  <si>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</si>
  <si>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</si>
  <si>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</si>
  <si>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</si>
  <si>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</si>
  <si>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</si>
  <si>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</si>
  <si>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</si>
  <si>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</si>
  <si>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</si>
  <si>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</si>
  <si>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</si>
  <si>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</si>
  <si>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</si>
  <si>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</si>
  <si>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</si>
  <si>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</si>
  <si>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</si>
  <si>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</si>
  <si>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</si>
  <si>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</si>
  <si>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</si>
  <si>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</si>
  <si>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</si>
  <si>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</si>
  <si>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</si>
  <si>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</si>
  <si>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</si>
  <si>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</si>
  <si>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</si>
  <si>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</si>
  <si>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</si>
  <si>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</si>
  <si>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</si>
  <si>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</si>
  <si>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</si>
  <si>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</si>
  <si>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</si>
  <si>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</si>
  <si>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</si>
  <si>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</si>
  <si>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</si>
  <si>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</si>
  <si>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</si>
  <si>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</si>
  <si>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</si>
  <si>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</si>
  <si>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</si>
  <si>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</si>
  <si>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</si>
  <si>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</si>
  <si>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</si>
  <si>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</si>
  <si>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</si>
  <si>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</si>
  <si>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</si>
  <si>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</si>
  <si>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</si>
  <si>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</si>
  <si>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</si>
  <si>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</si>
  <si>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</si>
  <si>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</si>
  <si>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</si>
  <si>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</si>
  <si>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</si>
  <si>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</si>
  <si>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</si>
  <si>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</si>
  <si>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</si>
  <si>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</si>
  <si>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</si>
  <si>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</si>
  <si>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</si>
  <si>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</si>
  <si>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</si>
  <si>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</si>
  <si>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</si>
  <si>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</si>
  <si>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</si>
  <si>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</si>
  <si>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</si>
  <si>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</si>
  <si>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</si>
  <si>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</si>
  <si>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</si>
  <si>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</si>
  <si>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</si>
  <si>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</si>
  <si>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</si>
  <si>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</si>
  <si>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</si>
  <si>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</si>
  <si>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</si>
  <si>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</si>
  <si>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</si>
  <si>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</si>
  <si>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</si>
  <si>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</si>
  <si>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</si>
  <si>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</si>
  <si>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</si>
  <si>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</si>
  <si>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</si>
  <si>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</si>
  <si>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</si>
  <si>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</si>
  <si>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</si>
  <si>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</si>
  <si>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</si>
  <si>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</si>
  <si>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</si>
  <si>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</si>
  <si>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</si>
  <si>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</si>
  <si>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</si>
  <si>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</si>
  <si>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</si>
  <si>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</si>
  <si>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</si>
  <si>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</si>
  <si>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</si>
  <si>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</si>
  <si>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</si>
  <si>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</si>
  <si>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</si>
  <si>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</si>
  <si>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</si>
  <si>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</si>
  <si>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</si>
  <si>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</si>
  <si>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</si>
  <si>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</si>
  <si>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</si>
  <si>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</si>
  <si>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</si>
  <si>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</si>
  <si>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</si>
  <si>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</si>
  <si>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</si>
  <si>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</si>
  <si>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</si>
  <si>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</si>
  <si>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</si>
  <si>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</si>
  <si>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</si>
  <si>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</si>
  <si>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</si>
  <si>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</si>
  <si>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</si>
  <si>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</si>
  <si>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</si>
  <si>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</si>
  <si>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</si>
  <si>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</si>
  <si>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</si>
  <si>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</si>
  <si>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</si>
  <si>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</si>
  <si>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</si>
  <si>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</si>
  <si>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</si>
  <si>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</si>
  <si>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</si>
  <si>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</si>
  <si>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</si>
  <si>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</si>
  <si>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</si>
  <si>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</si>
  <si>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</si>
  <si>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</si>
  <si>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</si>
  <si>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</si>
  <si>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</si>
  <si>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</si>
  <si>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</si>
  <si>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</si>
  <si>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</si>
  <si>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</si>
  <si>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</si>
  <si>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</si>
  <si>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</si>
  <si>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</si>
  <si>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</si>
  <si>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</si>
  <si>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</si>
  <si>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</si>
  <si>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</si>
  <si>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</si>
  <si>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</si>
  <si>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</si>
  <si>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</si>
  <si>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</si>
  <si>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</si>
  <si>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</si>
  <si>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</si>
  <si>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</si>
  <si>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</si>
  <si>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</si>
  <si>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</si>
  <si>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</si>
  <si>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</si>
  <si>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</si>
  <si>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</si>
  <si>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</si>
  <si>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</si>
  <si>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</si>
  <si>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</si>
  <si>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</si>
  <si>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</si>
  <si>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</si>
  <si>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</si>
  <si>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</si>
  <si>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</si>
  <si>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</si>
  <si>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</si>
  <si>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</si>
  <si>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</si>
  <si>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</si>
  <si>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</si>
  <si>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</si>
  <si>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</si>
  <si>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</si>
  <si>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</si>
  <si>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</si>
  <si>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</si>
  <si>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</si>
  <si>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</si>
  <si>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</si>
  <si>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</si>
  <si>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</si>
  <si>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</si>
  <si>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</si>
  <si>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</si>
  <si>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</si>
  <si>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</si>
  <si>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</si>
  <si>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</si>
  <si>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</si>
  <si>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</si>
  <si>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</si>
  <si>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</si>
  <si>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</si>
  <si>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</si>
  <si>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</si>
  <si>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</si>
  <si>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</si>
  <si>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</si>
  <si>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</si>
  <si>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</si>
  <si>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</si>
  <si>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</si>
  <si>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</si>
  <si>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</si>
  <si>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</si>
  <si>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</si>
  <si>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</si>
  <si>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</si>
  <si>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</si>
  <si>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</si>
  <si>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</si>
  <si>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</si>
  <si>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</si>
  <si>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</si>
  <si>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</si>
  <si>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</si>
  <si>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</si>
  <si>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</si>
  <si>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</si>
  <si>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</si>
  <si>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</si>
  <si>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</si>
  <si>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</si>
  <si>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</si>
  <si>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</si>
  <si>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</si>
  <si>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</si>
  <si>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</si>
  <si>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</si>
  <si>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</si>
  <si>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</si>
  <si>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</si>
  <si>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</si>
  <si>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</si>
  <si>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</si>
  <si>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</si>
  <si>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</si>
  <si>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</si>
  <si>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</si>
  <si>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</si>
  <si>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</si>
  <si>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</si>
  <si>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</si>
  <si>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</si>
  <si>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</si>
  <si>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</si>
  <si>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</si>
  <si>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</si>
  <si>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</si>
  <si>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</si>
  <si>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</si>
  <si>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</si>
  <si>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</si>
  <si>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</si>
  <si>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</si>
  <si>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</si>
  <si>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</si>
  <si>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</si>
  <si>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</si>
  <si>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</si>
  <si>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</si>
  <si>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</si>
  <si>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</si>
  <si>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</si>
  <si>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</si>
  <si>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</si>
  <si>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</si>
  <si>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</si>
  <si>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</si>
  <si>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</si>
  <si>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</si>
  <si>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</si>
  <si>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</si>
  <si>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</si>
  <si>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</si>
  <si>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</si>
  <si>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</si>
  <si>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</si>
  <si>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</si>
  <si>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</si>
  <si>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</si>
  <si>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</si>
  <si>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</si>
  <si>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</si>
  <si>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</si>
  <si>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</si>
  <si>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</si>
  <si>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</si>
  <si>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</si>
  <si>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</si>
  <si>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</si>
  <si>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</si>
  <si>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</si>
  <si>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</si>
  <si>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</si>
  <si>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</si>
  <si>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</si>
  <si>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</si>
  <si>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</si>
  <si>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</si>
  <si>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</si>
  <si>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</si>
  <si>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</si>
  <si>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</si>
  <si>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</si>
  <si>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</si>
  <si>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</si>
  <si>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</si>
  <si>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</si>
  <si>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</si>
  <si>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</si>
  <si>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</si>
  <si>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</si>
  <si>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</si>
  <si>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</si>
  <si>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</si>
  <si>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</si>
  <si>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</si>
  <si>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</si>
  <si>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</si>
  <si>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</si>
  <si>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</si>
  <si>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</si>
  <si>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</si>
  <si>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</si>
  <si>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</si>
  <si>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</si>
  <si>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</si>
  <si>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</si>
  <si>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</si>
  <si>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</si>
  <si>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</si>
  <si>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</si>
  <si>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</si>
  <si>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</si>
  <si>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</si>
  <si>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</si>
  <si>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</si>
  <si>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</si>
  <si>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</si>
  <si>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</si>
  <si>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</si>
  <si>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</si>
  <si>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</si>
  <si>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</si>
  <si>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</si>
  <si>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</si>
  <si>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</si>
  <si>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</si>
  <si>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</si>
  <si>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</si>
  <si>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</si>
  <si>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</si>
  <si>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</si>
  <si>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</si>
  <si>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</si>
  <si>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</si>
  <si>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</si>
  <si>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</si>
  <si>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</si>
  <si>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</si>
  <si>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</si>
  <si>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</si>
  <si>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</si>
  <si>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</si>
  <si>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</si>
  <si>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</si>
  <si>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</si>
  <si>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</si>
  <si>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</si>
  <si>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</si>
  <si>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</si>
  <si>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</si>
  <si>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</si>
  <si>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</si>
  <si>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</si>
  <si>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</si>
  <si>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</si>
  <si>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</si>
  <si>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</si>
  <si>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</si>
  <si>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</si>
  <si>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</si>
  <si>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</si>
  <si>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</si>
  <si>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</si>
  <si>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</si>
  <si>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</si>
  <si>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</si>
  <si>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</si>
  <si>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</si>
  <si>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</si>
  <si>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</si>
  <si>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</si>
  <si>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</si>
  <si>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</si>
  <si>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</si>
  <si>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</si>
  <si>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</si>
  <si>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</si>
  <si>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</si>
  <si>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</si>
  <si>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</si>
  <si>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</si>
  <si>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</si>
  <si>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</si>
  <si>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</si>
  <si>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</si>
  <si>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</si>
  <si>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</si>
  <si>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</si>
  <si>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</si>
  <si>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</si>
  <si>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</si>
  <si>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</si>
  <si>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</si>
  <si>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</si>
  <si>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</si>
  <si>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</si>
  <si>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</si>
  <si>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</si>
  <si>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</si>
  <si>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</si>
  <si>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</si>
  <si>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</si>
  <si>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</si>
  <si>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</si>
  <si>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</si>
  <si>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</si>
  <si>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</si>
  <si>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</si>
  <si>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</si>
  <si>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</si>
  <si>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</si>
  <si>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</si>
  <si>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</si>
  <si>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</si>
  <si>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</si>
  <si>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</si>
  <si>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</si>
  <si>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</si>
  <si>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</si>
  <si>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</si>
  <si>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</si>
  <si>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</si>
  <si>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</si>
  <si>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</si>
  <si>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</si>
  <si>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</si>
  <si>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</si>
  <si>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</si>
  <si>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</si>
  <si>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</si>
  <si>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</si>
  <si>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</si>
  <si>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</si>
  <si>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</si>
  <si>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</si>
  <si>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</si>
  <si>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</si>
  <si>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</si>
  <si>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</si>
  <si>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</si>
  <si>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</si>
  <si>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</si>
  <si>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</si>
  <si>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</si>
  <si>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</si>
  <si>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</si>
  <si>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</si>
  <si>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</si>
  <si>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</si>
  <si>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</si>
  <si>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</si>
  <si>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</si>
  <si>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</si>
  <si>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</si>
  <si>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</si>
  <si>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</si>
  <si>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</si>
  <si>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</si>
  <si>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</si>
  <si>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</si>
  <si>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</si>
  <si>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</si>
  <si>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</si>
  <si>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</si>
  <si>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</si>
  <si>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</si>
  <si>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</si>
  <si>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</si>
  <si>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</si>
  <si>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</si>
  <si>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</si>
  <si>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</si>
  <si>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</si>
  <si>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</si>
  <si>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</si>
  <si>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</si>
  <si>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</si>
  <si>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</si>
  <si>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</si>
  <si>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</si>
  <si>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</si>
  <si>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</si>
  <si>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</si>
  <si>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</si>
  <si>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</si>
  <si>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</si>
  <si>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</si>
  <si>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</si>
  <si>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</si>
  <si>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</si>
  <si>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</si>
  <si>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</si>
  <si>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</si>
  <si>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</si>
  <si>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</si>
  <si>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</si>
  <si>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</si>
  <si>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</si>
  <si>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</si>
  <si>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</si>
  <si>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</si>
  <si>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</si>
  <si>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</si>
  <si>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</si>
  <si>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</si>
  <si>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</si>
  <si>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</si>
  <si>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</si>
  <si>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</si>
  <si>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</si>
  <si>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</si>
  <si>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</si>
  <si>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</si>
  <si>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</si>
  <si>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</si>
  <si>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</si>
  <si>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</si>
  <si>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</si>
  <si>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</si>
  <si>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</si>
  <si>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</si>
  <si>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</si>
  <si>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</si>
  <si>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</si>
  <si>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</si>
  <si>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</si>
  <si>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</si>
  <si>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</si>
  <si>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</si>
  <si>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</si>
  <si>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</si>
  <si>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</si>
  <si>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</si>
  <si>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</si>
  <si>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</si>
  <si>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</si>
  <si>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</si>
  <si>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</si>
  <si>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</si>
  <si>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</si>
  <si>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</si>
  <si>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</si>
  <si>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</si>
  <si>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</si>
  <si>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</si>
  <si>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</si>
  <si>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</si>
  <si>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</si>
  <si>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</si>
  <si>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</si>
  <si>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</si>
  <si>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</si>
  <si>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</si>
  <si>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</si>
  <si>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</si>
  <si>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</si>
  <si>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</si>
  <si>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</si>
  <si>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</si>
  <si>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</si>
  <si>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</si>
  <si>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</si>
  <si>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</si>
  <si>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</si>
  <si>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</si>
  <si>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</si>
  <si>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</si>
  <si>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</si>
  <si>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</si>
  <si>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</si>
  <si>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</si>
  <si>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</si>
  <si>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</si>
  <si>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</si>
  <si>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</si>
  <si>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</si>
  <si>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</si>
  <si>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</si>
  <si>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</si>
  <si>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</si>
  <si>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</si>
  <si>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</si>
  <si>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</si>
  <si>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</si>
  <si>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</si>
  <si>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</si>
  <si>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</si>
  <si>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</si>
  <si>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</si>
  <si>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</si>
  <si>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</si>
  <si>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</si>
  <si>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</si>
  <si>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</si>
  <si>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</si>
  <si>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</si>
  <si>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</si>
  <si>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</si>
  <si>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</si>
  <si>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</si>
  <si>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</si>
  <si>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</si>
  <si>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</si>
  <si>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</si>
  <si>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</si>
  <si>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</si>
  <si>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</si>
  <si>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</si>
  <si>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</si>
  <si>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</si>
  <si>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</si>
  <si>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</si>
  <si>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</si>
  <si>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</si>
  <si>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</si>
  <si>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</si>
  <si>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</si>
  <si>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</si>
  <si>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</si>
  <si>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</si>
  <si>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</si>
  <si>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</si>
  <si>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</si>
  <si>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</si>
  <si>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</si>
  <si>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</si>
  <si>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</si>
  <si>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</si>
  <si>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</si>
  <si>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</si>
  <si>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</si>
  <si>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</si>
  <si>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</si>
  <si>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</si>
  <si>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</si>
  <si>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</si>
  <si>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</si>
  <si>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</si>
  <si>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</si>
  <si>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</si>
  <si>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</si>
  <si>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</si>
  <si>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</si>
  <si>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</si>
  <si>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</si>
  <si>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</si>
  <si>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</si>
  <si>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</si>
  <si>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</si>
  <si>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</si>
  <si>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</si>
  <si>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</si>
  <si>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</si>
  <si>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</si>
  <si>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</si>
  <si>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</si>
  <si>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</si>
  <si>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</si>
  <si>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</si>
  <si>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</si>
  <si>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</si>
  <si>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</si>
  <si>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</si>
  <si>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</si>
  <si>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</si>
  <si>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</si>
  <si>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</si>
  <si>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</si>
  <si>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</si>
  <si>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</si>
  <si>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</si>
  <si>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</si>
  <si>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</si>
  <si>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</si>
  <si>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</si>
  <si>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</si>
  <si>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</si>
  <si>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</si>
  <si>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</si>
  <si>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</si>
  <si>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</si>
  <si>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</si>
  <si>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</si>
  <si>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</si>
  <si>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</si>
  <si>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</si>
  <si>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</si>
  <si>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</si>
  <si>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</si>
  <si>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</si>
  <si>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</si>
  <si>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</si>
  <si>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</si>
  <si>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</si>
  <si>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</si>
  <si>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</si>
  <si>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</si>
  <si>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</si>
  <si>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</si>
  <si>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</si>
  <si>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</si>
  <si>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</si>
  <si>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</si>
  <si>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</si>
  <si>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</si>
  <si>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</si>
  <si>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</si>
  <si>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</si>
  <si>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</si>
  <si>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</si>
  <si>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</si>
  <si>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</si>
  <si>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</si>
  <si>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</si>
  <si>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</si>
  <si>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</si>
  <si>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</si>
  <si>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</si>
  <si>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</si>
  <si>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</si>
  <si>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</si>
  <si>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</si>
  <si>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</si>
  <si>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</si>
  <si>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</si>
  <si>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</si>
  <si>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</si>
  <si>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</si>
  <si>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</si>
  <si>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</si>
  <si>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</si>
  <si>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</si>
  <si>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</si>
  <si>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</si>
  <si>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</si>
  <si>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</si>
  <si>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</si>
  <si>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</si>
  <si>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</si>
  <si>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</si>
  <si>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</si>
  <si>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</si>
  <si>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</si>
  <si>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</si>
  <si>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</si>
  <si>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</si>
  <si>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</si>
  <si>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</si>
  <si>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</si>
  <si>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</si>
  <si>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</si>
  <si>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</si>
  <si>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</si>
  <si>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</si>
  <si>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</si>
  <si>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</si>
  <si>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</si>
  <si>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</si>
  <si>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</si>
  <si>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</si>
  <si>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</si>
  <si>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</si>
  <si>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</si>
  <si>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</si>
  <si>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</si>
  <si>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</si>
  <si>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</si>
  <si>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</si>
  <si>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</si>
  <si>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</si>
  <si>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</si>
  <si>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</si>
  <si>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</si>
  <si>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</si>
  <si>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</si>
  <si>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</si>
  <si>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</si>
  <si>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</si>
  <si>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</si>
  <si>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</si>
  <si>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</si>
  <si>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</si>
  <si>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</si>
  <si>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</si>
  <si>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</si>
  <si>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</si>
  <si>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</si>
  <si>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</si>
  <si>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</si>
  <si>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</si>
  <si>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</si>
  <si>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</si>
  <si>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</si>
  <si>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</si>
  <si>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</si>
  <si>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</si>
  <si>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</si>
  <si>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</si>
  <si>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</si>
  <si>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</si>
  <si>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</si>
  <si>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</si>
  <si>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</si>
  <si>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</si>
  <si>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</si>
  <si>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</si>
  <si>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</si>
  <si>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</si>
  <si>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</si>
  <si>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</si>
  <si>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</si>
  <si>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</si>
  <si>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</si>
  <si>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</si>
  <si>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</si>
  <si>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</si>
  <si>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</si>
  <si>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</si>
  <si>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</si>
  <si>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</si>
  <si>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</si>
  <si>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</si>
  <si>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</si>
  <si>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</si>
  <si>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</si>
  <si>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</si>
  <si>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</si>
  <si>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</si>
  <si>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</si>
  <si>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</si>
  <si>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</si>
  <si>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</si>
  <si>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</si>
  <si>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</si>
  <si>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</si>
  <si>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</si>
  <si>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</si>
  <si>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</si>
  <si>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</si>
  <si>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</si>
  <si>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</si>
  <si>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</si>
  <si>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</si>
  <si>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</si>
  <si>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</si>
  <si>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</si>
  <si>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</si>
  <si>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</si>
  <si>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</si>
  <si>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</si>
  <si>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</si>
  <si>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</si>
  <si>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</si>
  <si>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</si>
  <si>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</si>
  <si>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</si>
  <si>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</si>
  <si>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</si>
  <si>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</si>
  <si>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</si>
  <si>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</si>
  <si>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</si>
  <si>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</si>
  <si>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</si>
  <si>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</si>
  <si>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</si>
  <si>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</si>
  <si>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</si>
  <si>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</si>
  <si>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</si>
  <si>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</si>
  <si>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</si>
  <si>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</si>
  <si>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</si>
  <si>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</si>
  <si>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</si>
  <si>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</si>
  <si>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</si>
  <si>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</si>
  <si>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</si>
  <si>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</si>
  <si>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</si>
  <si>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</si>
  <si>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</si>
  <si>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</si>
  <si>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</si>
  <si>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</si>
  <si>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</si>
  <si>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</si>
  <si>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</si>
  <si>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</si>
  <si>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</si>
  <si>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</si>
  <si>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</si>
  <si>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</si>
  <si>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</si>
  <si>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</si>
  <si>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</si>
  <si>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</si>
  <si>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</si>
  <si>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</si>
  <si>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</si>
  <si>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</si>
  <si>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</si>
  <si>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</si>
  <si>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</si>
  <si>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</si>
  <si>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</si>
  <si>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</si>
  <si>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</si>
  <si>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</si>
  <si>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</si>
  <si>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</si>
  <si>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</si>
  <si>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</si>
  <si>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</si>
  <si>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</si>
  <si>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</si>
  <si>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</si>
  <si>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</si>
  <si>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</si>
  <si>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</si>
  <si>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</si>
  <si>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</si>
  <si>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</si>
  <si>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</si>
  <si>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</si>
  <si>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</si>
  <si>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</si>
  <si>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</si>
  <si>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</si>
  <si>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</si>
  <si>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</si>
  <si>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</si>
  <si>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</si>
  <si>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</si>
  <si>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</si>
  <si>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</si>
  <si>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</si>
  <si>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</si>
  <si>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</si>
  <si>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</si>
  <si>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</si>
  <si>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</si>
  <si>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</si>
  <si>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</si>
  <si>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</si>
  <si>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</si>
  <si>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</si>
  <si>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</si>
  <si>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</si>
  <si>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</si>
  <si>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</si>
  <si>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</si>
  <si>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</si>
  <si>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</si>
  <si>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</si>
  <si>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</si>
  <si>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</si>
  <si>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</si>
  <si>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</si>
  <si>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</si>
  <si>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</si>
  <si>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</si>
  <si>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</si>
  <si>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</si>
  <si>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</si>
  <si>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</si>
  <si>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</si>
  <si>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</si>
  <si>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</si>
  <si>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</si>
  <si>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</si>
  <si>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</si>
  <si>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</si>
  <si>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</si>
  <si>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</si>
  <si>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</si>
  <si>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</si>
  <si>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</si>
  <si>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</si>
  <si>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</si>
  <si>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</si>
  <si>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</si>
  <si>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</si>
  <si>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</si>
  <si>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</si>
  <si>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</si>
  <si>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</si>
  <si>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</si>
  <si>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</si>
  <si>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</si>
  <si>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</si>
  <si>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</si>
  <si>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</si>
  <si>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</si>
  <si>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</si>
  <si>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</si>
  <si>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</si>
  <si>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</si>
  <si>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</si>
  <si>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</si>
  <si>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</si>
  <si>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</si>
  <si>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</si>
  <si>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</si>
  <si>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</si>
  <si>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</si>
  <si>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</si>
  <si>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</si>
  <si>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</si>
  <si>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</si>
  <si>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</si>
  <si>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</si>
  <si>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</si>
  <si>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</si>
  <si>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</si>
  <si>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</si>
  <si>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</si>
  <si>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</si>
  <si>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</si>
  <si>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</si>
  <si>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</si>
  <si>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</si>
  <si>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</si>
  <si>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</si>
  <si>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</si>
  <si>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</si>
  <si>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</si>
  <si>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</si>
  <si>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</si>
  <si>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</si>
  <si>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</si>
  <si>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</si>
  <si>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</si>
  <si>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</si>
  <si>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</si>
  <si>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</si>
  <si>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</si>
  <si>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</si>
  <si>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</si>
  <si>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</si>
  <si>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</si>
  <si>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</si>
  <si>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</si>
  <si>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</si>
  <si>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</si>
  <si>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</si>
  <si>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</si>
  <si>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</si>
  <si>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</si>
  <si>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</si>
  <si>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</si>
  <si>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</si>
  <si>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</si>
  <si>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</si>
  <si>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</si>
  <si>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</si>
  <si>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</si>
  <si>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</si>
  <si>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</si>
  <si>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</si>
  <si>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</si>
  <si>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</si>
  <si>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</si>
  <si>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</si>
  <si>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</si>
  <si>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</si>
  <si>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</si>
  <si>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</si>
  <si>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</si>
  <si>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</si>
  <si>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</si>
  <si>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</si>
  <si>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</si>
  <si>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</si>
  <si>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</si>
  <si>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</si>
  <si>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</si>
  <si>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</si>
  <si>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</si>
  <si>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</si>
  <si>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</si>
  <si>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</si>
  <si>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</si>
  <si>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</si>
  <si>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</si>
  <si>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</si>
  <si>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</si>
  <si>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</si>
  <si>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</si>
  <si>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</si>
  <si>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</si>
  <si>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</si>
  <si>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</si>
  <si>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</si>
  <si>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</si>
  <si>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</si>
  <si>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</si>
  <si>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</si>
  <si>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</si>
  <si>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</si>
  <si>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</si>
  <si>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</si>
  <si>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</si>
  <si>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</si>
  <si>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</si>
  <si>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</si>
  <si>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</si>
  <si>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</si>
  <si>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</si>
  <si>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</si>
  <si>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</si>
  <si>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</si>
  <si>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</si>
  <si>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</si>
  <si>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</si>
  <si>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</si>
  <si>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</si>
  <si>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</si>
  <si>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</si>
  <si>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</si>
  <si>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</si>
  <si>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</si>
  <si>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</si>
  <si>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</si>
  <si>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</si>
  <si>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</si>
  <si>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</si>
  <si>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</si>
  <si>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</si>
  <si>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</si>
  <si>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</si>
  <si>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</si>
  <si>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</si>
  <si>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</si>
  <si>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</si>
  <si>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</si>
  <si>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</si>
  <si>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</si>
  <si>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</si>
  <si>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</si>
  <si>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</si>
  <si>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</si>
  <si>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</si>
  <si>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</si>
  <si>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</si>
  <si>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</si>
  <si>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</si>
  <si>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</si>
  <si>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</si>
  <si>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</si>
  <si>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</si>
  <si>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</si>
  <si>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</si>
  <si>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</si>
  <si>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</si>
  <si>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</si>
  <si>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</si>
  <si>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</si>
  <si>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</si>
  <si>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</si>
  <si>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</si>
  <si>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</si>
  <si>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</si>
  <si>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</si>
  <si>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</si>
  <si>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</si>
  <si>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</si>
  <si>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</si>
  <si>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</si>
  <si>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</si>
  <si>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</si>
  <si>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</si>
  <si>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</si>
  <si>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</si>
  <si>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</si>
  <si>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</si>
  <si>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</si>
  <si>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</si>
  <si>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</si>
  <si>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</si>
  <si>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</si>
  <si>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</si>
  <si>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</si>
  <si>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</si>
  <si>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</si>
  <si>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</si>
  <si>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</si>
  <si>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</si>
  <si>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</si>
  <si>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</si>
  <si>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</si>
  <si>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</si>
  <si>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</si>
  <si>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</si>
  <si>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</si>
  <si>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</si>
  <si>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</si>
  <si>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</si>
  <si>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</si>
  <si>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</si>
  <si>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</si>
  <si>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</si>
  <si>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</si>
  <si>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</si>
  <si>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</si>
  <si>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</si>
  <si>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</si>
  <si>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</si>
  <si>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</si>
  <si>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</si>
  <si>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</si>
  <si>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</si>
  <si>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</si>
  <si>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</si>
  <si>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</si>
  <si>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</si>
  <si>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</si>
  <si>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</si>
  <si>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</si>
  <si>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</si>
  <si>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</si>
  <si>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</si>
  <si>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</si>
  <si>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</si>
  <si>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</si>
  <si>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</si>
  <si>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</si>
  <si>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</si>
  <si>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</si>
  <si>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</si>
  <si>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</si>
  <si>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</si>
  <si>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</si>
  <si>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</si>
  <si>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</si>
  <si>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</si>
  <si>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</si>
  <si>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</si>
  <si>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</si>
  <si>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</si>
  <si>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</si>
  <si>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</si>
  <si>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</si>
  <si>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</si>
  <si>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</si>
  <si>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</si>
  <si>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</si>
  <si>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</si>
  <si>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</si>
  <si>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</si>
  <si>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</si>
  <si>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</si>
  <si>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</si>
  <si>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</si>
  <si>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</si>
  <si>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</si>
  <si>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</si>
  <si>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</si>
  <si>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</si>
  <si>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</si>
  <si>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</si>
  <si>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</si>
  <si>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</si>
  <si>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</si>
  <si>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</si>
  <si>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</si>
  <si>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</si>
  <si>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</si>
  <si>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</si>
  <si>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</si>
  <si>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</si>
  <si>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</si>
  <si>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</si>
  <si>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</si>
  <si>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</si>
  <si>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</si>
  <si>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</si>
  <si>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</si>
  <si>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</si>
  <si>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</si>
  <si>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</si>
  <si>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</si>
  <si>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</si>
  <si>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</si>
  <si>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</si>
  <si>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</si>
  <si>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</si>
  <si>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</si>
  <si>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</si>
  <si>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</si>
  <si>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</si>
  <si>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</si>
  <si>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</si>
  <si>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</si>
  <si>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</si>
  <si>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</si>
  <si>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</si>
  <si>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</si>
  <si>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</si>
  <si>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</si>
  <si>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</si>
  <si>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</si>
  <si>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</si>
  <si>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</si>
  <si>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</si>
  <si>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</si>
  <si>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</si>
  <si>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</si>
  <si>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</si>
  <si>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</si>
  <si>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</si>
  <si>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</si>
  <si>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</si>
  <si>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</si>
  <si>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</si>
  <si>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</si>
  <si>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</si>
  <si>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</si>
  <si>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</si>
  <si>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</si>
  <si>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</si>
  <si>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</si>
  <si>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</si>
  <si>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</si>
  <si>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</si>
  <si>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</si>
  <si>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</si>
  <si>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</si>
  <si>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</si>
  <si>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</si>
  <si>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</si>
  <si>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</si>
  <si>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</si>
  <si>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</si>
  <si>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</si>
  <si>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</si>
  <si>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</si>
  <si>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</si>
  <si>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</si>
  <si>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</si>
  <si>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</si>
  <si>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</si>
  <si>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</si>
  <si>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</si>
  <si>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</si>
  <si>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</si>
  <si>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</si>
  <si>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</si>
  <si>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</si>
  <si>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</si>
  <si>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</si>
  <si>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</si>
  <si>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</si>
  <si>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</si>
  <si>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</si>
  <si>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</si>
  <si>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</si>
  <si>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</si>
  <si>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</si>
  <si>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</si>
  <si>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</si>
  <si>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</si>
  <si>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</si>
  <si>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</si>
  <si>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</si>
  <si>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</si>
  <si>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</si>
  <si>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</si>
  <si>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</si>
  <si>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</si>
  <si>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</si>
  <si>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</si>
  <si>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</si>
  <si>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</si>
  <si>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</si>
  <si>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</si>
  <si>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</si>
  <si>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</si>
  <si>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</si>
  <si>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</si>
  <si>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</si>
  <si>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</si>
  <si>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</si>
  <si>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</si>
  <si>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</si>
  <si>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</si>
  <si>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</si>
  <si>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</si>
  <si>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</si>
  <si>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</si>
  <si>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</si>
  <si>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</si>
  <si>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</si>
  <si>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</si>
  <si>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</si>
  <si>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</si>
  <si>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</si>
  <si>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</si>
  <si>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</si>
  <si>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</si>
  <si>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</si>
  <si>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</si>
  <si>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</si>
  <si>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</si>
  <si>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</si>
  <si>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</si>
  <si>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</si>
  <si>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</si>
  <si>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</si>
  <si>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</si>
  <si>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</si>
  <si>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</si>
  <si>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</si>
  <si>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</si>
  <si>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</si>
  <si>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</si>
  <si>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</si>
  <si>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</si>
  <si>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</si>
  <si>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</si>
  <si>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</si>
  <si>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</si>
  <si>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</si>
  <si>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</si>
  <si>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</si>
  <si>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</si>
  <si>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</si>
  <si>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</si>
  <si>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</si>
  <si>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</si>
  <si>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</si>
  <si>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</si>
  <si>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</si>
  <si>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</si>
  <si>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</si>
  <si>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</si>
  <si>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</si>
  <si>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</si>
  <si>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</si>
  <si>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</si>
  <si>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</si>
  <si>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</si>
  <si>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</si>
  <si>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</si>
  <si>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</si>
  <si>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</si>
  <si>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</si>
  <si>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</si>
  <si>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</si>
  <si>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</si>
  <si>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</si>
  <si>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</si>
  <si>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</si>
  <si>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</si>
  <si>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</si>
  <si>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</si>
  <si>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</si>
  <si>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</si>
  <si>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</si>
  <si>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</si>
  <si>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</si>
  <si>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</si>
  <si>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</si>
  <si>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</si>
  <si>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</si>
  <si>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</si>
  <si>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</si>
  <si>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</si>
  <si>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</si>
  <si>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</si>
  <si>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</si>
  <si>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</si>
  <si>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</si>
  <si>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</si>
  <si>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</si>
  <si>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</si>
  <si>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</si>
  <si>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</si>
  <si>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</si>
  <si>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</si>
  <si>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</si>
  <si>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</si>
  <si>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</si>
  <si>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</si>
  <si>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</si>
  <si>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</si>
  <si>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</si>
  <si>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</si>
  <si>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</si>
  <si>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</si>
  <si>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</si>
  <si>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</si>
  <si>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</si>
  <si>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</si>
  <si>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</si>
  <si>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</si>
  <si>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</si>
  <si>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</si>
  <si>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</si>
  <si>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</si>
  <si>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</si>
  <si>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</si>
  <si>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</si>
  <si>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</si>
  <si>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</si>
  <si>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</si>
  <si>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</si>
  <si>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</si>
  <si>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</si>
  <si>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</si>
  <si>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</si>
  <si>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</si>
  <si>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</si>
  <si>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</si>
  <si>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</si>
  <si>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</si>
  <si>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</si>
  <si>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</si>
  <si>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</si>
  <si>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</si>
  <si>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</si>
  <si>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</si>
  <si>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</si>
  <si>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</si>
  <si>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</si>
  <si>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</si>
  <si>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</si>
  <si>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</si>
  <si>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</si>
  <si>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</si>
  <si>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</si>
  <si>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</si>
  <si>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</si>
  <si>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</si>
  <si>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</si>
  <si>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</si>
  <si>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</si>
  <si>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</si>
  <si>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</si>
  <si>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</si>
  <si>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</si>
  <si>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</si>
  <si>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</si>
  <si>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</si>
  <si>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</si>
  <si>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</si>
  <si>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</si>
  <si>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</si>
  <si>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</si>
  <si>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</si>
  <si>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</si>
  <si>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</si>
  <si>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</si>
  <si>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</si>
  <si>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</si>
  <si>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</si>
  <si>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</si>
  <si>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</si>
  <si>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</si>
  <si>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</si>
  <si>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</si>
  <si>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</si>
  <si>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</si>
  <si>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</si>
  <si>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</si>
  <si>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</si>
  <si>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</si>
  <si>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</si>
  <si>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</si>
  <si>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</si>
  <si>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</si>
  <si>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</si>
  <si>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</si>
  <si>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</si>
  <si>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</si>
  <si>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</si>
  <si>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</si>
  <si>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</si>
  <si>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</si>
  <si>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</si>
  <si>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</si>
  <si>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</si>
  <si>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</si>
  <si>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</si>
  <si>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</si>
  <si>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</si>
  <si>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</si>
  <si>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</si>
  <si>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</si>
  <si>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</si>
  <si>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</si>
  <si>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</si>
  <si>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</si>
  <si>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</si>
  <si>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</si>
  <si>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</si>
  <si>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</si>
  <si>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</si>
  <si>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</si>
  <si>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</si>
  <si>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</si>
  <si>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</si>
  <si>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</si>
  <si>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</si>
  <si>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</si>
  <si>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</si>
  <si>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</si>
  <si>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</si>
  <si>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</si>
  <si>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</si>
  <si>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</si>
  <si>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</si>
  <si>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</si>
  <si>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</si>
  <si>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</si>
  <si>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</si>
  <si>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</si>
  <si>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</si>
  <si>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</si>
  <si>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</si>
  <si>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</si>
  <si>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</si>
  <si>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</si>
  <si>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</si>
  <si>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</si>
  <si>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</si>
  <si>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</si>
  <si>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</si>
  <si>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</si>
  <si>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</si>
  <si>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</si>
  <si>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</si>
  <si>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</si>
  <si>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</si>
  <si>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</si>
  <si>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</si>
  <si>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</si>
  <si>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</si>
  <si>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</si>
  <si>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</si>
  <si>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</si>
  <si>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</si>
  <si>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</si>
  <si>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</si>
  <si>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</si>
  <si>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</si>
  <si>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</si>
  <si>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</si>
  <si>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</si>
  <si>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</si>
  <si>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</si>
  <si>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</si>
  <si>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</si>
  <si>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</si>
  <si>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</si>
  <si>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</si>
  <si>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</si>
  <si>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</si>
  <si>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</si>
  <si>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</si>
  <si>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</si>
  <si>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</si>
  <si>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</si>
  <si>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</si>
  <si>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</si>
  <si>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</si>
  <si>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</si>
  <si>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</si>
  <si>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</si>
  <si>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</si>
  <si>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</si>
  <si>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</si>
  <si>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</si>
  <si>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</si>
  <si>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</si>
  <si>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</si>
  <si>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</si>
  <si>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</si>
  <si>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</si>
  <si>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</si>
  <si>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</si>
  <si>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</si>
  <si>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</si>
  <si>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</si>
  <si>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</si>
  <si>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</si>
  <si>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</si>
  <si>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</si>
  <si>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</si>
  <si>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</si>
  <si>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</si>
  <si>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</si>
  <si>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</si>
  <si>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</si>
  <si>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</si>
  <si>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</si>
  <si>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</si>
  <si>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</si>
  <si>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</si>
  <si>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</si>
  <si>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</si>
  <si>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</si>
  <si>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</si>
  <si>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</si>
  <si>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</si>
  <si>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</si>
  <si>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</si>
  <si>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</si>
  <si>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</si>
  <si>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</si>
  <si>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</si>
  <si>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</si>
  <si>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</si>
  <si>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</si>
  <si>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</si>
  <si>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</si>
  <si>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</si>
  <si>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</si>
  <si>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</si>
  <si>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</si>
  <si>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</si>
  <si>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</si>
  <si>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</si>
  <si>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</si>
  <si>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</si>
  <si>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</si>
  <si>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</si>
  <si>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</si>
  <si>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</si>
  <si>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</si>
  <si>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</si>
  <si>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</si>
  <si>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</si>
  <si>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</si>
  <si>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</si>
  <si>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</si>
  <si>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</si>
  <si>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</si>
  <si>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</si>
  <si>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</si>
  <si>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</si>
  <si>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</si>
  <si>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</si>
  <si>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</si>
  <si>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</si>
  <si>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</si>
  <si>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</si>
  <si>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</si>
  <si>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</si>
  <si>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</si>
  <si>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</si>
  <si>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</si>
  <si>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</si>
  <si>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</si>
  <si>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</si>
  <si>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</si>
  <si>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</si>
  <si>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</si>
  <si>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</si>
  <si>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</si>
  <si>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</si>
  <si>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</si>
  <si>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</si>
  <si>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</si>
  <si>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</si>
  <si>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</si>
  <si>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</si>
  <si>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</si>
  <si>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</si>
  <si>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</si>
  <si>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</si>
  <si>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</si>
  <si>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</si>
  <si>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</si>
  <si>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</si>
  <si>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</si>
  <si>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</si>
  <si>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</si>
  <si>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</si>
  <si>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</si>
  <si>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</si>
  <si>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</si>
  <si>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</si>
  <si>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</si>
  <si>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</si>
  <si>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</si>
  <si>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</si>
  <si>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</si>
  <si>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</si>
  <si>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</si>
  <si>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</si>
  <si>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</si>
  <si>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</si>
  <si>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</si>
  <si>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</si>
  <si>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</si>
  <si>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</si>
  <si>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</si>
  <si>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</si>
  <si>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</si>
  <si>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</si>
  <si>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</si>
  <si>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</si>
  <si>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</si>
  <si>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</si>
  <si>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</si>
  <si>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</si>
  <si>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</si>
  <si>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</si>
  <si>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</si>
  <si>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</si>
  <si>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</si>
  <si>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</si>
  <si>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</si>
  <si>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</si>
  <si>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</si>
  <si>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</si>
  <si>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</si>
  <si>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</si>
  <si>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</si>
  <si>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</si>
  <si>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</si>
  <si>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</si>
  <si>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</si>
  <si>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</si>
  <si>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</si>
  <si>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</si>
  <si>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</si>
  <si>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</si>
  <si>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</si>
  <si>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</si>
  <si>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</si>
  <si>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</si>
  <si>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</si>
  <si>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</si>
  <si>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</si>
  <si>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</si>
  <si>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</si>
  <si>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</si>
  <si>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</si>
  <si>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</si>
  <si>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</si>
  <si>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</si>
  <si>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</si>
  <si>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</si>
  <si>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</si>
  <si>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</si>
  <si>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</si>
  <si>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</si>
  <si>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</si>
  <si>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</si>
  <si>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</si>
  <si>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</si>
  <si>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</si>
  <si>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</si>
  <si>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</si>
  <si>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</si>
  <si>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</si>
  <si>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</si>
  <si>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</si>
  <si>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</si>
  <si>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</si>
  <si>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</si>
  <si>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</si>
  <si>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</si>
  <si>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</si>
  <si>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</si>
  <si>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</si>
  <si>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</si>
  <si>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</si>
  <si>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</si>
  <si>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</si>
  <si>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</si>
  <si>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</si>
  <si>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</si>
  <si>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</si>
  <si>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</si>
  <si>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</si>
  <si>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</si>
  <si>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</si>
  <si>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</si>
  <si>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</si>
  <si>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</si>
  <si>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</si>
  <si>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</si>
  <si>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</si>
  <si>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</si>
  <si>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</si>
  <si>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</si>
  <si>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</si>
  <si>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</si>
  <si>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</si>
  <si>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</si>
  <si>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</si>
  <si>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</si>
  <si>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</si>
  <si>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</si>
  <si>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</si>
  <si>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</si>
  <si>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</si>
  <si>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</si>
  <si>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</si>
  <si>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</si>
  <si>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</si>
  <si>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</si>
  <si>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</si>
  <si>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</si>
  <si>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</si>
  <si>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</si>
  <si>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</si>
  <si>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</si>
  <si>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</si>
  <si>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</si>
  <si>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</si>
  <si>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</si>
  <si>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</si>
  <si>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</si>
  <si>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</si>
  <si>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</si>
  <si>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</si>
  <si>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</si>
  <si>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</si>
  <si>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</si>
  <si>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</si>
  <si>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</si>
  <si>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</si>
  <si>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</si>
  <si>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</si>
  <si>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</si>
  <si>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</si>
  <si>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</si>
  <si>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</si>
  <si>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</si>
  <si>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</si>
  <si>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</si>
  <si>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</si>
  <si>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</si>
  <si>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</si>
  <si>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</si>
  <si>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</si>
  <si>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</si>
  <si>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</si>
  <si>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</si>
  <si>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</si>
  <si>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</si>
  <si>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</si>
  <si>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</si>
  <si>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</si>
  <si>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</si>
  <si>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</si>
  <si>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</si>
  <si>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</si>
  <si>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</si>
  <si>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</si>
  <si>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</si>
  <si>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</si>
  <si>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</si>
  <si>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</si>
  <si>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</si>
  <si>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</si>
  <si>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</si>
  <si>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</si>
  <si>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</si>
  <si>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</si>
  <si>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</si>
  <si>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</si>
  <si>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</si>
  <si>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</si>
  <si>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</si>
  <si>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</si>
  <si>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</si>
  <si>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</si>
  <si>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</si>
  <si>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</si>
  <si>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</si>
  <si>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</si>
  <si>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</si>
  <si>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</si>
  <si>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</si>
  <si>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</si>
  <si>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</si>
  <si>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</si>
  <si>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</si>
  <si>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</si>
  <si>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</si>
  <si>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</si>
  <si>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</si>
  <si>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</si>
  <si>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</si>
  <si>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</si>
  <si>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</si>
  <si>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</si>
  <si>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</si>
  <si>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</si>
  <si>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</si>
  <si>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</si>
  <si>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</si>
  <si>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</si>
  <si>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</si>
  <si>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</si>
  <si>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</si>
  <si>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</si>
  <si>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</si>
  <si>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</si>
  <si>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</si>
  <si>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</si>
  <si>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</si>
  <si>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</si>
  <si>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</si>
  <si>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</si>
  <si>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</si>
  <si>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</si>
  <si>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</si>
  <si>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</si>
  <si>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</si>
  <si>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</si>
  <si>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</si>
  <si>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</si>
  <si>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</si>
  <si>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</si>
  <si>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</si>
  <si>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</si>
  <si>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</si>
  <si>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</si>
  <si>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</si>
  <si>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</si>
  <si>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</si>
  <si>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</si>
  <si>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</si>
  <si>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</si>
  <si>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</si>
  <si>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</si>
  <si>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</si>
  <si>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</si>
  <si>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</si>
  <si>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</si>
  <si>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</si>
  <si>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</si>
  <si>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</si>
  <si>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</si>
  <si>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</si>
  <si>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</si>
  <si>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</si>
  <si>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</si>
  <si>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</si>
  <si>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</si>
  <si>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</si>
  <si>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</si>
  <si>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</si>
  <si>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</si>
  <si>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</si>
  <si>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</si>
  <si>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</si>
  <si>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</si>
  <si>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</si>
  <si>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</si>
  <si>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</si>
  <si>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</si>
  <si>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</si>
  <si>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</si>
  <si>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</si>
  <si>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</si>
  <si>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</si>
  <si>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</si>
  <si>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</si>
  <si>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</si>
  <si>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</si>
  <si>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</si>
  <si>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</si>
  <si>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</si>
  <si>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</si>
  <si>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</si>
  <si>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</si>
  <si>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</si>
  <si>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</si>
  <si>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</si>
  <si>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</si>
  <si>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</si>
  <si>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</si>
  <si>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</si>
  <si>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</si>
  <si>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</si>
  <si>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</si>
  <si>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</si>
  <si>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</si>
  <si>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</si>
  <si>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</si>
  <si>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</si>
  <si>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</si>
  <si>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</si>
  <si>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</si>
  <si>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</si>
  <si>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</si>
  <si>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</si>
  <si>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</si>
  <si>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</si>
  <si>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</si>
  <si>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</si>
  <si>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</si>
  <si>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</si>
  <si>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</si>
  <si>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</si>
  <si>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</si>
  <si>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</si>
  <si>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</si>
  <si>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</si>
  <si>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</si>
  <si>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</si>
  <si>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</si>
  <si>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</si>
  <si>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</si>
  <si>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</si>
  <si>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</si>
  <si>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</si>
  <si>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</si>
  <si>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</si>
  <si>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</si>
  <si>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</si>
  <si>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</si>
  <si>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</si>
  <si>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</si>
  <si>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</si>
  <si>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</si>
  <si>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</si>
  <si>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</si>
  <si>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</si>
  <si>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</si>
  <si>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</si>
  <si>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</si>
  <si>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</si>
  <si>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</si>
  <si>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</si>
  <si>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</si>
  <si>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</si>
  <si>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</si>
  <si>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</si>
  <si>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</si>
  <si>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</si>
  <si>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</si>
  <si>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</si>
  <si>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</si>
  <si>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</si>
  <si>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</si>
  <si>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</si>
  <si>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</si>
  <si>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</si>
  <si>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</si>
  <si>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</si>
  <si>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</si>
  <si>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</si>
  <si>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</si>
  <si>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</si>
  <si>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</si>
  <si>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</si>
  <si>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</si>
  <si>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</si>
  <si>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</si>
  <si>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</si>
  <si>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</si>
  <si>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</si>
  <si>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</si>
  <si>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</si>
  <si>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</si>
  <si>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</si>
  <si>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</si>
  <si>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</si>
  <si>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</si>
  <si>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</si>
  <si>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</si>
  <si>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</si>
  <si>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</si>
  <si>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</si>
  <si>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</si>
  <si>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</si>
  <si>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</si>
  <si>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</si>
  <si>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</si>
  <si>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</si>
  <si>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</si>
  <si>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</si>
  <si>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</si>
  <si>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</si>
  <si>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</si>
  <si>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</si>
  <si>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</si>
  <si>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</si>
  <si>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</si>
  <si>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</si>
  <si>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</si>
  <si>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</si>
  <si>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</si>
  <si>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</si>
  <si>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</si>
  <si>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</si>
  <si>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</si>
  <si>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</si>
  <si>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</si>
  <si>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</si>
  <si>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</si>
  <si>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</si>
  <si>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</si>
  <si>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</si>
  <si>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</si>
  <si>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</si>
  <si>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</si>
  <si>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</si>
  <si>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</si>
  <si>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</si>
  <si>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</si>
  <si>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</si>
  <si>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</si>
  <si>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</si>
  <si>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</si>
  <si>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</si>
  <si>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</si>
  <si>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</si>
  <si>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</si>
  <si>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</si>
  <si>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</si>
  <si>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</si>
  <si>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</si>
  <si>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</si>
  <si>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</si>
  <si>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</si>
  <si>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</si>
  <si>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</si>
  <si>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</si>
  <si>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</si>
  <si>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</si>
  <si>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</si>
  <si>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</si>
  <si>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</si>
  <si>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</si>
  <si>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</si>
  <si>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</si>
  <si>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</si>
  <si>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</si>
  <si>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</si>
  <si>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</si>
  <si>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</si>
  <si>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</si>
  <si>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</si>
  <si>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</si>
  <si>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</si>
  <si>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</si>
  <si>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</si>
  <si>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</si>
  <si>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</si>
  <si>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</si>
  <si>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</si>
  <si>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</si>
  <si>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</si>
  <si>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</si>
  <si>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</si>
  <si>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</si>
  <si>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</si>
  <si>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</si>
  <si>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</si>
  <si>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</si>
  <si>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</si>
  <si>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</si>
  <si>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</si>
  <si>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</si>
  <si>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</si>
  <si>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</si>
  <si>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</si>
  <si>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</si>
  <si>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</si>
  <si>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</si>
  <si>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</si>
  <si>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</si>
  <si>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</si>
  <si>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</si>
  <si>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</si>
  <si>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</si>
  <si>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</si>
  <si>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</si>
  <si>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</si>
  <si>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</si>
  <si>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</si>
  <si>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</si>
  <si>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</si>
  <si>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</si>
  <si>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</si>
  <si>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</si>
  <si>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</si>
  <si>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</si>
  <si>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</si>
  <si>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</si>
  <si>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</si>
  <si>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</si>
  <si>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</si>
  <si>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</si>
  <si>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</si>
  <si>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</si>
  <si>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</si>
  <si>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</si>
  <si>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</si>
  <si>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</si>
  <si>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</si>
  <si>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</si>
  <si>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</si>
  <si>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</si>
  <si>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</si>
  <si>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</si>
  <si>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</si>
  <si>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</si>
  <si>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</si>
  <si>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</si>
  <si>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</si>
  <si>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</si>
  <si>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</si>
  <si>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</si>
  <si>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</si>
  <si>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</si>
  <si>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</si>
  <si>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</si>
  <si>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</si>
  <si>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</si>
  <si>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</si>
  <si>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</si>
  <si>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</si>
  <si>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</si>
  <si>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</si>
  <si>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</si>
  <si>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</si>
  <si>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</si>
  <si>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</si>
  <si>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</si>
  <si>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</si>
  <si>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</si>
  <si>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</si>
  <si>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</si>
  <si>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</si>
  <si>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</si>
  <si>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</si>
  <si>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</si>
  <si>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</si>
  <si>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</si>
  <si>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</si>
  <si>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</si>
  <si>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</si>
  <si>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</si>
  <si>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</si>
  <si>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</si>
  <si>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</si>
  <si>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</si>
  <si>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</si>
  <si>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</si>
  <si>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</si>
  <si>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</si>
  <si>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</si>
  <si>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</si>
  <si>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</si>
  <si>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</si>
  <si>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</si>
  <si>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</si>
  <si>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</si>
  <si>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</si>
  <si>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</si>
  <si>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</si>
  <si>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</si>
  <si>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</si>
  <si>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</si>
  <si>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</si>
  <si>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</si>
  <si>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</si>
  <si>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</si>
  <si>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</si>
  <si>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</si>
  <si>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</si>
  <si>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</si>
  <si>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</si>
  <si>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</si>
  <si>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</si>
  <si>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</si>
  <si>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</si>
  <si>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</si>
  <si>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</si>
  <si>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</si>
  <si>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</si>
  <si>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</si>
  <si>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</si>
  <si>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</si>
  <si>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</si>
  <si>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</si>
  <si>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</si>
  <si>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</si>
  <si>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</si>
  <si>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</si>
  <si>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</si>
  <si>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</si>
  <si>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</si>
  <si>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</si>
  <si>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</si>
  <si>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</si>
  <si>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</si>
  <si>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</si>
  <si>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</si>
  <si>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</si>
  <si>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</si>
  <si>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</si>
  <si>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</si>
  <si>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</si>
  <si>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</si>
  <si>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</si>
  <si>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</si>
  <si>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</si>
  <si>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</si>
  <si>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</si>
  <si>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</si>
  <si>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</si>
  <si>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</si>
  <si>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</si>
  <si>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</si>
  <si>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</si>
  <si>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</si>
  <si>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</si>
  <si>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</si>
  <si>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</si>
  <si>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</si>
  <si>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</si>
  <si>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</si>
  <si>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</si>
  <si>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</si>
  <si>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</si>
  <si>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</si>
  <si>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</si>
  <si>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</si>
  <si>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</si>
  <si>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</si>
  <si>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</si>
  <si>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</si>
  <si>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</si>
  <si>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</si>
  <si>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</si>
  <si>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</si>
  <si>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</si>
  <si>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</si>
  <si>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</si>
  <si>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</si>
  <si>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</si>
  <si>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</si>
  <si>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</si>
  <si>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</si>
  <si>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</si>
  <si>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</si>
  <si>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</si>
  <si>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</si>
  <si>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</si>
  <si>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</si>
  <si>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</si>
  <si>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</si>
  <si>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</si>
  <si>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</si>
  <si>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</si>
  <si>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</si>
  <si>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</si>
  <si>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</si>
  <si>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</si>
  <si>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</si>
  <si>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</si>
  <si>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</si>
  <si>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</si>
  <si>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</si>
  <si>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</si>
  <si>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</si>
  <si>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</si>
  <si>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</si>
  <si>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</si>
  <si>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</si>
  <si>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</si>
  <si>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</si>
  <si>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</si>
  <si>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</si>
  <si>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</si>
  <si>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</si>
  <si>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</si>
  <si>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</si>
  <si>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</si>
  <si>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</si>
  <si>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</si>
  <si>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</si>
  <si>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</si>
  <si>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</si>
  <si>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</si>
  <si>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</si>
  <si>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</si>
  <si>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</si>
  <si>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</si>
  <si>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</si>
  <si>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</si>
  <si>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</si>
  <si>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</si>
  <si>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</si>
  <si>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</si>
  <si>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</si>
  <si>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</si>
  <si>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</si>
  <si>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</si>
  <si>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</si>
  <si>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</si>
  <si>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</si>
  <si>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</si>
  <si>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</si>
  <si>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</si>
  <si>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</si>
  <si>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</si>
  <si>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</si>
  <si>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</si>
  <si>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</si>
  <si>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</si>
  <si>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</si>
  <si>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</si>
  <si>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</si>
  <si>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</si>
  <si>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</si>
  <si>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</si>
  <si>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</si>
  <si>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</si>
  <si>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</si>
  <si>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</si>
  <si>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</si>
  <si>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</si>
  <si>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</si>
  <si>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</si>
  <si>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</si>
  <si>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</si>
  <si>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</si>
  <si>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</si>
  <si>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</si>
  <si>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</si>
  <si>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</si>
  <si>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</si>
  <si>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</si>
  <si>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</si>
  <si>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</si>
  <si>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</si>
  <si>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</si>
  <si>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</si>
  <si>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</si>
  <si>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</si>
  <si>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</si>
  <si>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</si>
  <si>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</si>
  <si>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</si>
  <si>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</si>
  <si>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</si>
  <si>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</si>
  <si>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</si>
  <si>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</si>
  <si>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</si>
  <si>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</si>
  <si>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</si>
  <si>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</si>
  <si>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</si>
  <si>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</si>
  <si>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</si>
  <si>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</si>
  <si>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</si>
  <si>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</si>
  <si>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</si>
  <si>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</si>
  <si>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</si>
  <si>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</si>
  <si>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</si>
  <si>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</si>
  <si>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</si>
  <si>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</si>
  <si>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</si>
  <si>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</si>
  <si>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</si>
  <si>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</si>
  <si>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</si>
  <si>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</si>
  <si>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</si>
  <si>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</si>
  <si>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</si>
  <si>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</si>
  <si>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</si>
  <si>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</si>
  <si>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</si>
  <si>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</si>
  <si>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</si>
  <si>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</si>
  <si>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</si>
  <si>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</si>
  <si>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</si>
  <si>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</si>
  <si>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</si>
  <si>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</si>
  <si>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</si>
  <si>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</si>
  <si>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</si>
  <si>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</si>
  <si>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</si>
  <si>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</si>
  <si>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</si>
  <si>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</si>
  <si>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</si>
  <si>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</si>
  <si>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</si>
  <si>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</si>
  <si>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</si>
  <si>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</si>
  <si>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</si>
  <si>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</si>
  <si>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</si>
  <si>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</si>
  <si>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</si>
  <si>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</si>
  <si>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</si>
  <si>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</si>
  <si>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</si>
  <si>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</si>
  <si>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</si>
  <si>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</si>
  <si>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</si>
  <si>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</si>
  <si>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</si>
  <si>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</si>
  <si>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</si>
  <si>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</si>
  <si>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</si>
  <si>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</si>
  <si>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</si>
  <si>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</si>
  <si>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</si>
  <si>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</si>
  <si>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</si>
  <si>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</si>
  <si>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</si>
  <si>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</si>
  <si>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</si>
  <si>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</si>
  <si>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</si>
  <si>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</si>
  <si>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</si>
  <si>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</si>
  <si>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</si>
  <si>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</si>
  <si>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</si>
  <si>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</si>
  <si>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</si>
  <si>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</si>
  <si>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</si>
  <si>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</si>
  <si>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</si>
  <si>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</si>
  <si>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</si>
  <si>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</si>
  <si>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</si>
  <si>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</si>
  <si>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</si>
  <si>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</si>
  <si>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</si>
  <si>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</si>
  <si>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</si>
  <si>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</si>
  <si>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</si>
  <si>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</si>
  <si>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</si>
  <si>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</si>
  <si>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</si>
  <si>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</si>
  <si>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</si>
  <si>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</si>
  <si>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</si>
  <si>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</si>
  <si>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</si>
  <si>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</si>
  <si>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</si>
  <si>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</si>
  <si>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</si>
  <si>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</si>
  <si>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</si>
  <si>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</si>
  <si>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</si>
  <si>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</si>
  <si>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</si>
  <si>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</si>
  <si>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</si>
  <si>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</si>
  <si>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</si>
  <si>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</si>
  <si>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</si>
  <si>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</si>
  <si>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</si>
  <si>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</si>
  <si>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</si>
  <si>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</si>
  <si>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</si>
  <si>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</si>
  <si>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</si>
  <si>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</si>
  <si>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</si>
  <si>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</si>
  <si>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</si>
  <si>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</si>
  <si>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</si>
  <si>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</si>
  <si>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</si>
  <si>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</si>
  <si>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</si>
  <si>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</si>
  <si>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</si>
  <si>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</si>
  <si>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</si>
  <si>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</si>
  <si>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</si>
  <si>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</si>
  <si>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</si>
  <si>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</si>
  <si>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</si>
  <si>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</si>
  <si>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</si>
  <si>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</si>
  <si>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</si>
  <si>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</si>
  <si>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</si>
  <si>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</si>
  <si>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</si>
  <si>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</si>
  <si>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</si>
  <si>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</si>
  <si>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</si>
  <si>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</si>
  <si>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</si>
  <si>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</si>
  <si>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</si>
  <si>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</si>
  <si>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</si>
  <si>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</si>
  <si>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</si>
  <si>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</si>
  <si>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</si>
  <si>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</si>
  <si>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</si>
  <si>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</si>
  <si>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</si>
  <si>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</si>
  <si>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</si>
  <si>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</si>
  <si>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</si>
  <si>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</si>
  <si>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</si>
  <si>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</si>
  <si>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</si>
  <si>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</si>
  <si>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</si>
  <si>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</si>
  <si>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</si>
  <si>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</si>
  <si>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</si>
  <si>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</si>
  <si>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</si>
  <si>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</si>
  <si>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</si>
  <si>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</si>
  <si>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</si>
  <si>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</si>
  <si>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</si>
  <si>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</si>
  <si>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</si>
  <si>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</si>
  <si>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</si>
  <si>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</si>
  <si>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</si>
  <si>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</si>
  <si>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</si>
  <si>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</si>
  <si>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</si>
  <si>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</si>
  <si>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</si>
  <si>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</si>
  <si>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</si>
  <si>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</si>
  <si>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</si>
  <si>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</si>
  <si>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</si>
  <si>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</si>
  <si>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</si>
  <si>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</si>
  <si>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</si>
  <si>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</si>
  <si>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</si>
  <si>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</si>
  <si>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</si>
  <si>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</si>
  <si>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</si>
  <si>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</si>
  <si>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</si>
  <si>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</si>
  <si>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</si>
  <si>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</si>
  <si>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</si>
  <si>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</si>
  <si>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</si>
  <si>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</si>
  <si>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</si>
  <si>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</si>
  <si>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</si>
  <si>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</si>
  <si>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</si>
  <si>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</si>
  <si>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</si>
  <si>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</si>
  <si>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</si>
  <si>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</si>
  <si>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</si>
  <si>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</si>
  <si>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</si>
  <si>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</si>
  <si>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</si>
  <si>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</si>
  <si>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</si>
  <si>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</si>
  <si>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</si>
  <si>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</si>
  <si>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</si>
  <si>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</si>
  <si>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</si>
  <si>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</si>
  <si>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</si>
  <si>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</si>
  <si>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</si>
  <si>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</si>
  <si>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</si>
  <si>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</si>
  <si>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</si>
  <si>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</si>
  <si>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</si>
  <si>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</si>
  <si>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</si>
  <si>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</si>
  <si>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</si>
  <si>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</si>
  <si>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</si>
  <si>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</si>
  <si>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</si>
  <si>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</si>
  <si>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</si>
  <si>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</si>
  <si>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</si>
  <si>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</si>
  <si>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</si>
  <si>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</si>
  <si>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</si>
  <si>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</si>
  <si>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</si>
  <si>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</si>
  <si>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</si>
  <si>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</si>
  <si>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</si>
  <si>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</si>
  <si>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</si>
  <si>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</si>
  <si>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</si>
  <si>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</si>
  <si>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</si>
  <si>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</si>
  <si>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</si>
  <si>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</si>
  <si>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</si>
  <si>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</si>
  <si>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</si>
  <si>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</si>
  <si>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</si>
  <si>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</si>
  <si>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</si>
  <si>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</si>
  <si>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</si>
  <si>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</si>
  <si>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</si>
  <si>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</si>
  <si>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</si>
  <si>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</si>
  <si>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</si>
  <si>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</si>
  <si>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</si>
  <si>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</si>
  <si>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</si>
  <si>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</si>
  <si>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</si>
  <si>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</si>
  <si>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</si>
  <si>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</si>
  <si>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</si>
  <si>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</si>
  <si>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</si>
  <si>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</si>
  <si>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</si>
  <si>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</si>
  <si>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</si>
  <si>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</si>
  <si>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</si>
  <si>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</si>
  <si>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</si>
  <si>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</si>
  <si>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</si>
  <si>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</si>
  <si>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</si>
  <si>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</si>
  <si>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</si>
  <si>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</si>
  <si>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</si>
  <si>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</si>
  <si>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</si>
  <si>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</si>
  <si>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</si>
  <si>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</si>
  <si>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</si>
  <si>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</si>
  <si>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</si>
  <si>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</si>
  <si>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</si>
  <si>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</si>
  <si>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</si>
  <si>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</si>
  <si>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</si>
  <si>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</si>
  <si>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</si>
  <si>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</si>
  <si>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</si>
  <si>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</si>
  <si>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</si>
  <si>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</si>
  <si>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</si>
  <si>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</si>
  <si>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</si>
  <si>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</si>
  <si>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</si>
  <si>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</si>
  <si>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</si>
  <si>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</si>
  <si>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</si>
  <si>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</si>
  <si>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</si>
  <si>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</si>
  <si>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</si>
  <si>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</si>
  <si>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</si>
  <si>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</si>
  <si>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</si>
  <si>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</si>
  <si>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</si>
  <si>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</si>
  <si>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</si>
  <si>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</si>
  <si>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</si>
  <si>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</si>
  <si>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</si>
  <si>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</si>
  <si>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</si>
  <si>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</si>
  <si>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</si>
  <si>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</si>
  <si>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</si>
  <si>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</si>
  <si>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</si>
  <si>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</si>
  <si>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</si>
  <si>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</si>
  <si>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</si>
  <si>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</si>
  <si>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</si>
  <si>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</si>
  <si>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</si>
  <si>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</si>
  <si>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</si>
  <si>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</si>
  <si>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</si>
  <si>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</si>
  <si>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</si>
  <si>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</si>
  <si>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</si>
  <si>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</si>
  <si>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</si>
  <si>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</si>
  <si>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</si>
  <si>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</si>
  <si>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</si>
  <si>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</si>
  <si>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</si>
  <si>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</si>
  <si>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</si>
  <si>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</si>
  <si>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</si>
  <si>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</si>
  <si>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</si>
  <si>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</si>
  <si>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</si>
  <si>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</si>
  <si>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</si>
  <si>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</si>
  <si>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</si>
  <si>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</si>
  <si>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</si>
  <si>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</si>
  <si>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</si>
  <si>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</si>
  <si>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</si>
  <si>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</si>
  <si>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</si>
  <si>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</si>
  <si>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</si>
  <si>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</si>
  <si>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</si>
  <si>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</si>
  <si>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</si>
  <si>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</si>
  <si>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</si>
  <si>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</si>
  <si>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</si>
  <si>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</si>
  <si>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</si>
  <si>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</si>
  <si>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</si>
  <si>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</si>
  <si>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</si>
  <si>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</si>
  <si>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</si>
  <si>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</si>
  <si>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</si>
  <si>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</si>
  <si>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</si>
  <si>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</si>
  <si>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</si>
  <si>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</si>
  <si>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</si>
  <si>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</si>
  <si>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</si>
  <si>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</si>
  <si>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</si>
  <si>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</si>
  <si>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</si>
  <si>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</si>
  <si>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</si>
  <si>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</si>
  <si>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</si>
  <si>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</si>
  <si>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</si>
  <si>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</si>
  <si>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</si>
  <si>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</si>
  <si>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</si>
  <si>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</si>
  <si>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</si>
  <si>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</si>
  <si>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</si>
  <si>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</si>
  <si>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</si>
  <si>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</si>
  <si>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</si>
  <si>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</si>
  <si>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</si>
  <si>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</si>
  <si>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</si>
  <si>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</si>
  <si>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</si>
  <si>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</si>
  <si>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</si>
  <si>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</si>
  <si>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</si>
  <si>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</si>
  <si>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</si>
  <si>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</si>
  <si>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</si>
  <si>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</si>
  <si>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</si>
  <si>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</si>
  <si>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</si>
  <si>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</si>
  <si>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</si>
  <si>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</si>
  <si>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</si>
  <si>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</si>
  <si>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</si>
  <si>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</si>
  <si>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</si>
  <si>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</si>
  <si>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</si>
  <si>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</si>
  <si>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</si>
  <si>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</si>
  <si>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</si>
  <si>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</si>
  <si>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</si>
  <si>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</si>
  <si>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</si>
  <si>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</si>
  <si>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</si>
  <si>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</si>
  <si>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</si>
  <si>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</si>
  <si>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</si>
  <si>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</si>
  <si>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</si>
  <si>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</si>
  <si>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</si>
  <si>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</si>
  <si>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</si>
  <si>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</si>
  <si>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</si>
  <si>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</si>
  <si>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</si>
  <si>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</si>
  <si>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</si>
  <si>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</si>
  <si>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</si>
  <si>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</si>
  <si>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</si>
  <si>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</si>
  <si>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</si>
  <si>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</si>
  <si>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</si>
  <si>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</si>
  <si>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</si>
  <si>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</si>
  <si>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</si>
  <si>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</si>
  <si>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</si>
  <si>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</si>
  <si>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</si>
  <si>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</si>
  <si>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</si>
  <si>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</si>
  <si>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</si>
  <si>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</si>
  <si>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</si>
  <si>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</si>
  <si>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</si>
  <si>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</si>
  <si>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</si>
  <si>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</si>
  <si>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</si>
  <si>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</si>
  <si>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</si>
  <si>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</si>
  <si>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</si>
  <si>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</si>
  <si>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</si>
  <si>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</si>
  <si>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</si>
  <si>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</si>
  <si>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</si>
  <si>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</si>
  <si>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</si>
  <si>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</si>
  <si>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</si>
  <si>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</si>
  <si>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</si>
  <si>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</si>
  <si>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</si>
  <si>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</si>
  <si>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</si>
  <si>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</si>
  <si>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</si>
  <si>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</si>
  <si>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</si>
  <si>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</si>
  <si>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</si>
  <si>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</si>
  <si>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</si>
  <si>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</si>
  <si>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</si>
  <si>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</si>
  <si>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</si>
  <si>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</si>
  <si>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</si>
  <si>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</si>
  <si>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</si>
  <si>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</si>
  <si>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</si>
  <si>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</si>
  <si>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</si>
  <si>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</si>
  <si>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</si>
  <si>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</si>
  <si>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</si>
  <si>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</si>
  <si>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</si>
  <si>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</si>
  <si>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</si>
  <si>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</si>
  <si>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</si>
  <si>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</si>
  <si>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</si>
  <si>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</si>
  <si>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</si>
  <si>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</si>
  <si>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</si>
  <si>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</si>
  <si>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</si>
  <si>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</si>
  <si>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</si>
  <si>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</si>
  <si>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</si>
  <si>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</si>
  <si>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</si>
  <si>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</si>
  <si>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</si>
  <si>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</si>
  <si>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</si>
  <si>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</si>
  <si>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</si>
  <si>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</si>
  <si>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</si>
  <si>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</si>
  <si>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</si>
  <si>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</si>
  <si>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</si>
  <si>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</si>
  <si>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</si>
  <si>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</si>
  <si>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</si>
  <si>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</si>
  <si>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</si>
  <si>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</si>
  <si>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</si>
  <si>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</si>
  <si>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</si>
  <si>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</si>
  <si>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</si>
  <si>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</si>
  <si>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</si>
  <si>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</si>
  <si>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</si>
  <si>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</si>
  <si>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</si>
  <si>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</si>
  <si>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</si>
  <si>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</si>
  <si>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</si>
  <si>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</si>
  <si>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</si>
  <si>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</si>
  <si>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</si>
  <si>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</si>
  <si>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</si>
  <si>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</si>
  <si>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</si>
  <si>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</si>
  <si>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</si>
  <si>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</si>
  <si>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</si>
  <si>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</si>
  <si>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</si>
  <si>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</si>
  <si>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</si>
  <si>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</si>
  <si>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</si>
  <si>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</si>
  <si>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</si>
  <si>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</si>
  <si>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</si>
  <si>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</si>
  <si>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</si>
  <si>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</si>
  <si>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</si>
  <si>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</si>
  <si>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</si>
  <si>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</si>
  <si>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</si>
  <si>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</si>
  <si>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</si>
  <si>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</si>
  <si>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</si>
  <si>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</si>
  <si>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</si>
  <si>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</si>
  <si>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</si>
  <si>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</si>
  <si>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</si>
  <si>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</si>
  <si>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</si>
  <si>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</si>
  <si>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</si>
  <si>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</si>
  <si>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</si>
  <si>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</si>
  <si>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</si>
  <si>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</si>
  <si>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</si>
  <si>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</si>
  <si>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</si>
  <si>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</si>
  <si>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</si>
  <si>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</si>
  <si>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</si>
  <si>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</si>
  <si>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</si>
  <si>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</si>
  <si>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</si>
  <si>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</si>
  <si>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</si>
  <si>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</si>
  <si>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</si>
  <si>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</si>
  <si>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</si>
  <si>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</si>
  <si>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</si>
  <si>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</si>
  <si>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</si>
  <si>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</si>
  <si>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</si>
  <si>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</si>
  <si>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</si>
  <si>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</si>
  <si>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</si>
  <si>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</si>
  <si>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</si>
  <si>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</si>
  <si>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</si>
  <si>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</si>
  <si>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</si>
  <si>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</si>
  <si>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</si>
  <si>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</si>
  <si>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</si>
  <si>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</si>
  <si>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</si>
  <si>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</si>
  <si>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</si>
  <si>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</si>
  <si>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</si>
  <si>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</si>
  <si>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</si>
  <si>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</si>
  <si>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</si>
  <si>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</si>
  <si>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</si>
  <si>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</si>
  <si>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</si>
  <si>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</si>
  <si>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</si>
  <si>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</si>
  <si>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</si>
  <si>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</si>
  <si>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</si>
  <si>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</si>
  <si>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</si>
  <si>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</si>
  <si>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</si>
  <si>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</si>
  <si>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</si>
  <si>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</si>
  <si>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</si>
  <si>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</si>
  <si>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</si>
  <si>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</si>
  <si>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</si>
  <si>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</si>
  <si>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</si>
  <si>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</si>
  <si>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</si>
  <si>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</si>
  <si>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</si>
  <si>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</si>
  <si>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</si>
  <si>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</si>
  <si>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</si>
  <si>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</si>
  <si>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</si>
  <si>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</si>
  <si>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</si>
  <si>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</si>
  <si>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</si>
  <si>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</si>
  <si>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</si>
  <si>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</si>
  <si>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</si>
  <si>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</si>
  <si>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</si>
  <si>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</si>
  <si>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</si>
  <si>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</si>
  <si>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</si>
  <si>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</si>
  <si>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</si>
  <si>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</si>
  <si>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</si>
  <si>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</si>
  <si>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</si>
  <si>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</si>
  <si>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</si>
  <si>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</si>
  <si>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</si>
  <si>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</si>
  <si>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</si>
  <si>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</si>
  <si>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</si>
  <si>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</si>
  <si>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</si>
  <si>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</si>
  <si>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</si>
  <si>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</si>
  <si>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</si>
  <si>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</si>
  <si>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</si>
  <si>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</si>
  <si>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</si>
  <si>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</si>
  <si>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</si>
  <si>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</si>
  <si>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</si>
  <si>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</si>
  <si>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</si>
  <si>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</si>
  <si>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</si>
  <si>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</si>
  <si>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</si>
  <si>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</si>
  <si>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</si>
  <si>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</si>
  <si>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</si>
  <si>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</si>
  <si>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</si>
  <si>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</si>
  <si>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</si>
  <si>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</si>
  <si>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</si>
  <si>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</si>
  <si>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</si>
  <si>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</si>
  <si>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</si>
  <si>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</si>
  <si>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</si>
  <si>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</si>
  <si>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</si>
  <si>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</si>
  <si>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</si>
  <si>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</si>
  <si>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</si>
  <si>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</si>
  <si>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</si>
  <si>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</si>
  <si>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</si>
  <si>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</si>
  <si>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</si>
  <si>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</si>
  <si>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</si>
  <si>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</si>
  <si>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</si>
  <si>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</si>
  <si>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</si>
  <si>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</si>
  <si>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</si>
  <si>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</si>
  <si>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</si>
  <si>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</si>
  <si>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</si>
  <si>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</si>
  <si>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</si>
  <si>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</si>
  <si>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</si>
  <si>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</si>
  <si>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</si>
  <si>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</si>
  <si>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</si>
  <si>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</si>
  <si>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</si>
  <si>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</si>
  <si>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</si>
  <si>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</si>
  <si>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</si>
  <si>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</si>
  <si>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</si>
  <si>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</si>
  <si>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</si>
  <si>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</si>
  <si>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</si>
  <si>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</si>
  <si>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</si>
  <si>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</si>
  <si>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</si>
  <si>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</si>
  <si>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</si>
  <si>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</si>
  <si>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</si>
  <si>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</si>
  <si>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</si>
  <si>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</si>
  <si>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</si>
  <si>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</si>
  <si>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</si>
  <si>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</si>
  <si>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</si>
  <si>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</si>
  <si>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</si>
  <si>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</si>
  <si>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</si>
  <si>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</si>
  <si>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</si>
  <si>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</si>
  <si>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</si>
  <si>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</si>
  <si>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</si>
  <si>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</si>
  <si>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</si>
  <si>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</si>
  <si>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</si>
  <si>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</si>
  <si>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</si>
  <si>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</si>
  <si>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</si>
  <si>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</si>
  <si>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</si>
  <si>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</si>
  <si>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</si>
  <si>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</si>
  <si>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</si>
  <si>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</si>
  <si>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</si>
  <si>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</si>
  <si>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</si>
  <si>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</si>
  <si>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</si>
  <si>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</si>
  <si>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</si>
  <si>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</si>
  <si>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</si>
  <si>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</si>
  <si>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</si>
  <si>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</si>
  <si>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</si>
  <si>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</si>
  <si>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</si>
  <si>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</si>
  <si>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</si>
  <si>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</si>
  <si>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</si>
  <si>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</si>
  <si>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</si>
  <si>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</si>
  <si>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</si>
  <si>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</si>
  <si>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</si>
  <si>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</si>
  <si>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</si>
  <si>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</si>
  <si>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</si>
  <si>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</si>
  <si>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</si>
  <si>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</si>
  <si>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</si>
  <si>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</si>
  <si>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</si>
  <si>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</si>
  <si>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</si>
  <si>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</si>
  <si>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</si>
  <si>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</si>
  <si>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</si>
  <si>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</si>
  <si>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</si>
  <si>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</si>
  <si>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</si>
  <si>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</si>
  <si>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</si>
  <si>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</si>
  <si>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</si>
  <si>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</si>
  <si>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</si>
  <si>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</si>
  <si>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</si>
  <si>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</si>
  <si>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</si>
  <si>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</si>
  <si>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</si>
  <si>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</si>
  <si>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</si>
  <si>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</si>
  <si>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</si>
  <si>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</si>
  <si>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</si>
  <si>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</si>
  <si>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</si>
  <si>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</si>
  <si>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</si>
  <si>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</si>
  <si>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</si>
  <si>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</si>
  <si>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</si>
  <si>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</si>
  <si>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</si>
  <si>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</si>
  <si>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</si>
  <si>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</si>
  <si>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</si>
  <si>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</si>
  <si>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</si>
  <si>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</si>
  <si>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</si>
  <si>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</si>
  <si>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</si>
  <si>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</si>
  <si>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</si>
  <si>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</si>
  <si>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</si>
  <si>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</si>
  <si>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</si>
  <si>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</si>
  <si>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</si>
  <si>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</si>
  <si>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</si>
  <si>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</si>
  <si>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</si>
  <si>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</si>
  <si>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</si>
  <si>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</si>
  <si>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</si>
  <si>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</si>
  <si>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</si>
  <si>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</si>
  <si>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</si>
  <si>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</si>
  <si>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</si>
  <si>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</si>
  <si>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</si>
  <si>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</si>
  <si>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</si>
  <si>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</si>
  <si>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</si>
  <si>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</si>
  <si>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</si>
  <si>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</si>
  <si>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</si>
  <si>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</si>
  <si>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</si>
  <si>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</si>
  <si>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</si>
  <si>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</si>
  <si>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</si>
  <si>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</si>
  <si>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</si>
  <si>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</si>
  <si>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</si>
  <si>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</si>
  <si>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</si>
  <si>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</si>
  <si>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</si>
  <si>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</si>
  <si>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</si>
  <si>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</si>
  <si>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</si>
  <si>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</si>
  <si>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</si>
  <si>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</si>
  <si>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</si>
  <si>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</si>
  <si>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</si>
  <si>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</si>
  <si>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</si>
  <si>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</si>
  <si>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</si>
  <si>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</si>
  <si>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</si>
  <si>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</si>
  <si>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</si>
  <si>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</si>
  <si>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</si>
  <si>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</si>
  <si>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</si>
  <si>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</si>
  <si>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</si>
  <si>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</si>
  <si>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</si>
  <si>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</si>
  <si>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</si>
  <si>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</si>
  <si>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</si>
  <si>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</si>
  <si>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</si>
  <si>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</si>
  <si>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</si>
  <si>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</si>
  <si>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</si>
  <si>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</si>
  <si>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</si>
  <si>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</si>
  <si>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</si>
  <si>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</si>
  <si>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</si>
  <si>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</si>
  <si>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</si>
  <si>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</si>
  <si>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</si>
  <si>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</si>
  <si>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</si>
  <si>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</si>
  <si>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</si>
  <si>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</si>
  <si>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</si>
  <si>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</si>
  <si>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</si>
  <si>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</si>
  <si>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</si>
  <si>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</si>
  <si>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</si>
  <si>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</si>
  <si>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</si>
  <si>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</si>
  <si>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</si>
  <si>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</si>
  <si>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</si>
  <si>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</si>
  <si>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</si>
  <si>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</si>
  <si>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</si>
  <si>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</si>
  <si>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</si>
  <si>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</si>
  <si>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</si>
  <si>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</si>
  <si>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</si>
  <si>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</si>
  <si>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</si>
  <si>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</si>
  <si>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</si>
  <si>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</si>
  <si>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</si>
  <si>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</si>
  <si>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</si>
  <si>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</si>
  <si>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</si>
  <si>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</si>
  <si>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</si>
  <si>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</si>
  <si>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</si>
  <si>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</si>
  <si>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</si>
  <si>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</si>
  <si>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</si>
  <si>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</si>
  <si>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</si>
  <si>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</si>
  <si>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</si>
  <si>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</si>
  <si>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</si>
  <si>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</si>
  <si>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</si>
  <si>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</si>
  <si>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</si>
  <si>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</si>
  <si>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</si>
  <si>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</si>
  <si>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</si>
  <si>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</si>
  <si>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</si>
  <si>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</si>
  <si>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</si>
  <si>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</si>
  <si>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</si>
  <si>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</si>
  <si>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</si>
  <si>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</si>
  <si>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</si>
  <si>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</si>
  <si>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</si>
  <si>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</si>
  <si>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</si>
  <si>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</si>
  <si>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</si>
  <si>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</si>
  <si>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</si>
  <si>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</si>
  <si>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</si>
  <si>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</si>
  <si>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</si>
  <si>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</si>
  <si>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</si>
  <si>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</si>
  <si>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</si>
  <si>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</si>
  <si>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</si>
  <si>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</si>
  <si>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</si>
  <si>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</si>
  <si>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</si>
  <si>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</si>
  <si>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</si>
  <si>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</si>
  <si>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</si>
  <si>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</si>
  <si>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</si>
  <si>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</si>
  <si>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</si>
  <si>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</si>
  <si>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</si>
  <si>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</si>
  <si>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</si>
  <si>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</si>
  <si>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</si>
  <si>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</si>
  <si>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</si>
  <si>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</si>
  <si>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</si>
  <si>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</si>
  <si>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</si>
  <si>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</si>
  <si>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</si>
  <si>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</si>
  <si>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</si>
  <si>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</si>
  <si>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</si>
  <si>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</si>
  <si>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</si>
  <si>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</si>
  <si>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</si>
  <si>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</si>
  <si>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</si>
  <si>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</si>
  <si>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</si>
  <si>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</si>
  <si>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</si>
  <si>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</si>
  <si>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</si>
  <si>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</si>
  <si>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</si>
  <si>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</si>
  <si>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</si>
  <si>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</si>
  <si>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</si>
  <si>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</si>
  <si>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</si>
  <si>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</si>
  <si>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</si>
  <si>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</si>
  <si>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</si>
  <si>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</si>
  <si>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</si>
  <si>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</si>
  <si>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</si>
  <si>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</si>
  <si>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</si>
  <si>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</si>
  <si>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</si>
  <si>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</si>
  <si>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</si>
  <si>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</si>
  <si>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</si>
  <si>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</si>
  <si>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</si>
  <si>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</si>
  <si>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</si>
  <si>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</si>
  <si>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</si>
  <si>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</si>
  <si>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</si>
  <si>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</si>
  <si>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</si>
  <si>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</si>
  <si>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</si>
  <si>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</si>
  <si>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</si>
  <si>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</si>
  <si>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</si>
  <si>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</si>
  <si>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</si>
  <si>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</si>
  <si>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</si>
  <si>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</si>
  <si>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</si>
  <si>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</si>
  <si>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</si>
  <si>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</si>
  <si>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</si>
  <si>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</si>
  <si>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</si>
  <si>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</si>
  <si>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</si>
  <si>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</si>
  <si>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</si>
  <si>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</si>
  <si>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</si>
  <si>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</si>
  <si>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</si>
  <si>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</si>
  <si>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</si>
  <si>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</si>
  <si>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</si>
  <si>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</si>
  <si>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</si>
  <si>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</si>
  <si>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</si>
  <si>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</si>
  <si>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</si>
  <si>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</si>
  <si>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</si>
  <si>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</si>
  <si>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</si>
  <si>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</si>
  <si>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</si>
  <si>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</si>
  <si>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</si>
  <si>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</si>
  <si>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</si>
  <si>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</si>
  <si>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</si>
  <si>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</si>
  <si>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</si>
  <si>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</si>
  <si>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</si>
  <si>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</si>
  <si>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</si>
  <si>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</si>
  <si>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</si>
  <si>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</si>
  <si>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</si>
  <si>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</si>
  <si>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</si>
  <si>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</si>
  <si>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</si>
  <si>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</si>
  <si>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</si>
  <si>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</si>
  <si>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</si>
  <si>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</si>
  <si>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</si>
  <si>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</si>
  <si>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</si>
  <si>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</si>
  <si>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</si>
  <si>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</si>
  <si>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</si>
  <si>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</si>
  <si>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</si>
  <si>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</si>
  <si>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</si>
  <si>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</si>
  <si>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</si>
  <si>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</si>
  <si>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</si>
  <si>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</si>
  <si>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</si>
  <si>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</si>
  <si>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</si>
  <si>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</si>
  <si>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</si>
  <si>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</si>
  <si>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</si>
  <si>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</si>
  <si>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</si>
  <si>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</si>
  <si>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</si>
  <si>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</si>
  <si>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</si>
  <si>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</si>
  <si>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</si>
  <si>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</si>
  <si>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</si>
  <si>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</si>
  <si>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</si>
  <si>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</si>
  <si>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</si>
  <si>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</si>
  <si>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</si>
  <si>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</si>
  <si>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</si>
  <si>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</si>
  <si>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</si>
  <si>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</si>
  <si>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</si>
  <si>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</si>
  <si>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</si>
  <si>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</si>
  <si>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</si>
  <si>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</si>
  <si>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</si>
  <si>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</si>
  <si>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</si>
  <si>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</si>
  <si>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</si>
  <si>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</si>
  <si>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</si>
  <si>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</si>
  <si>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</si>
  <si>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</si>
  <si>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</si>
  <si>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</si>
  <si>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</si>
  <si>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</si>
  <si>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</si>
  <si>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</si>
  <si>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</si>
  <si>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</si>
  <si>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</si>
  <si>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</si>
  <si>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</si>
  <si>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</si>
  <si>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</si>
  <si>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</si>
  <si>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</si>
  <si>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</si>
  <si>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</si>
  <si>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</si>
  <si>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</si>
  <si>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</si>
  <si>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</si>
  <si>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</si>
  <si>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</si>
  <si>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</si>
  <si>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</si>
  <si>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</si>
  <si>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</si>
  <si>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</si>
  <si>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</si>
  <si>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</si>
  <si>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</si>
  <si>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</si>
  <si>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</si>
  <si>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</si>
  <si>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</si>
  <si>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</si>
  <si>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</si>
  <si>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</si>
  <si>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</si>
  <si>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</si>
  <si>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</si>
  <si>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</si>
  <si>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</si>
  <si>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</si>
  <si>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</si>
  <si>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</si>
  <si>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</si>
  <si>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</si>
  <si>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</si>
  <si>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</si>
  <si>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</si>
  <si>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</si>
  <si>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</si>
  <si>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</si>
  <si>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</si>
  <si>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</si>
  <si>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</si>
  <si>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</si>
  <si>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</si>
  <si>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</si>
  <si>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</si>
  <si>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</si>
  <si>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</si>
  <si>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</si>
  <si>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</si>
  <si>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</si>
  <si>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</si>
  <si>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</si>
  <si>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</si>
  <si>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</si>
  <si>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</si>
  <si>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</si>
  <si>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</si>
  <si>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</si>
  <si>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</si>
  <si>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</si>
  <si>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</si>
  <si>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</si>
  <si>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</si>
  <si>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</si>
  <si>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</si>
  <si>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</si>
  <si>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</si>
  <si>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</si>
  <si>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</si>
  <si>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</si>
  <si>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</si>
  <si>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</si>
  <si>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</si>
  <si>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</si>
  <si>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</si>
  <si>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</si>
  <si>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</si>
  <si>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</si>
  <si>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</si>
  <si>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</si>
  <si>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</si>
  <si>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</si>
  <si>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</si>
  <si>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</si>
  <si>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</si>
  <si>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</si>
  <si>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</si>
  <si>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</si>
  <si>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</si>
  <si>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</si>
  <si>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</si>
  <si>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</si>
  <si>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</si>
  <si>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</si>
  <si>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</si>
  <si>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</si>
  <si>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</si>
  <si>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</si>
  <si>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</si>
  <si>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</si>
  <si>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</si>
  <si>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</si>
  <si>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</si>
  <si>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</si>
  <si>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</si>
  <si>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</si>
  <si>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</si>
  <si>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</si>
  <si>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</si>
  <si>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</si>
  <si>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</si>
  <si>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</si>
  <si>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</si>
  <si>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</si>
  <si>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</si>
  <si>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</si>
  <si>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</si>
  <si>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</si>
  <si>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</si>
  <si>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</si>
  <si>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</si>
  <si>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</si>
  <si>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</si>
  <si>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</si>
  <si>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</si>
  <si>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</si>
  <si>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</si>
  <si>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</si>
  <si>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</si>
  <si>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</si>
  <si>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</si>
  <si>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</si>
  <si>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</si>
  <si>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</si>
  <si>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</si>
  <si>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</si>
  <si>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</si>
  <si>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</si>
  <si>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</si>
  <si>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</si>
  <si>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</si>
  <si>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</si>
  <si>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</si>
  <si>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</si>
  <si>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</si>
  <si>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</si>
  <si>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</si>
  <si>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</si>
  <si>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</si>
  <si>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</si>
  <si>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</si>
  <si>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</si>
  <si>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</si>
  <si>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</si>
  <si>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</si>
  <si>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</si>
  <si>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</si>
  <si>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</si>
  <si>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</si>
  <si>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</si>
  <si>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</si>
  <si>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</si>
  <si>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</si>
  <si>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</si>
  <si>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</si>
  <si>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</si>
  <si>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</si>
  <si>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</si>
  <si>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</si>
  <si>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</si>
  <si>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</si>
  <si>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</si>
  <si>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</si>
  <si>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</si>
  <si>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</si>
  <si>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</si>
  <si>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</si>
  <si>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</si>
  <si>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</si>
  <si>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</si>
  <si>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</si>
  <si>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</si>
  <si>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</si>
  <si>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</si>
  <si>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</si>
  <si>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</si>
  <si>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</si>
  <si>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</si>
  <si>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</si>
  <si>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</si>
  <si>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</si>
  <si>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</si>
  <si>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</si>
  <si>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</si>
  <si>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</si>
  <si>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</si>
  <si>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</si>
  <si>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</si>
  <si>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</si>
  <si>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</si>
  <si>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</si>
  <si>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</si>
  <si>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</si>
  <si>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</si>
  <si>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</si>
  <si>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</si>
  <si>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</si>
  <si>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</si>
  <si>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</si>
  <si>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</si>
  <si>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</si>
  <si>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</si>
  <si>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</si>
  <si>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</si>
  <si>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</si>
  <si>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</si>
  <si>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</si>
  <si>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</si>
  <si>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</si>
  <si>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</si>
  <si>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</si>
  <si>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</si>
  <si>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</si>
  <si>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</si>
  <si>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</si>
  <si>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</si>
  <si>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</si>
  <si>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</si>
  <si>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</si>
  <si>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</si>
  <si>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</si>
  <si>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</si>
  <si>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</si>
  <si>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</si>
  <si>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</si>
  <si>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</si>
  <si>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</si>
  <si>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</si>
  <si>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</si>
  <si>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</si>
  <si>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</si>
  <si>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</si>
  <si>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</si>
  <si>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</si>
  <si>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</si>
  <si>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</si>
  <si>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</si>
  <si>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</si>
  <si>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</si>
  <si>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</si>
  <si>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</si>
  <si>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</si>
  <si>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</si>
  <si>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</si>
  <si>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</si>
  <si>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</si>
  <si>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</si>
  <si>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</si>
  <si>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</si>
  <si>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</si>
  <si>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</si>
  <si>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</si>
  <si>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</si>
  <si>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</si>
  <si>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</si>
  <si>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</si>
  <si>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</si>
  <si>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</si>
  <si>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</si>
  <si>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</si>
  <si>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</si>
  <si>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</si>
  <si>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</si>
  <si>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</si>
  <si>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</si>
  <si>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</si>
  <si>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</si>
  <si>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</si>
  <si>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</si>
  <si>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</si>
  <si>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</si>
  <si>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</si>
  <si>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</si>
  <si>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</si>
  <si>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</si>
  <si>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</si>
  <si>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</si>
  <si>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</si>
  <si>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</si>
  <si>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</si>
  <si>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</si>
  <si>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</si>
  <si>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</si>
  <si>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</si>
  <si>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</si>
  <si>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</si>
  <si>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</si>
  <si>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</si>
  <si>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</si>
  <si>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</si>
  <si>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</si>
  <si>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</si>
  <si>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</si>
  <si>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</si>
  <si>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</si>
  <si>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</si>
  <si>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</si>
  <si>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</si>
  <si>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</si>
  <si>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</si>
  <si>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</si>
  <si>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</si>
  <si>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</si>
  <si>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</si>
  <si>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</si>
  <si>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</si>
  <si>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</si>
  <si>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</si>
  <si>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</si>
  <si>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</si>
  <si>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</si>
  <si>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</si>
  <si>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</si>
  <si>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</si>
  <si>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</si>
  <si>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</si>
  <si>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</si>
  <si>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</si>
  <si>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</si>
  <si>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</si>
  <si>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</si>
  <si>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</si>
  <si>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</si>
  <si>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</si>
  <si>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</si>
  <si>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</si>
  <si>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</si>
  <si>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</si>
  <si>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</si>
  <si>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</si>
  <si>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</si>
  <si>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</si>
  <si>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</si>
  <si>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</si>
  <si>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</si>
  <si>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</si>
  <si>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</si>
  <si>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</si>
  <si>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</si>
  <si>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</si>
  <si>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</si>
  <si>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</si>
  <si>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</si>
  <si>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</si>
  <si>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</si>
  <si>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</si>
  <si>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</si>
  <si>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</si>
  <si>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</si>
  <si>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</si>
  <si>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</si>
  <si>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</si>
  <si>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</si>
  <si>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</si>
  <si>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</si>
  <si>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</si>
  <si>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</si>
  <si>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</si>
  <si>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</si>
  <si>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</si>
  <si>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</si>
  <si>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</si>
  <si>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</si>
  <si>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</si>
  <si>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</si>
  <si>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</si>
  <si>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</si>
  <si>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</si>
  <si>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</si>
  <si>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</si>
  <si>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</si>
  <si>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</si>
  <si>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</si>
  <si>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</si>
  <si>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</si>
  <si>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</si>
  <si>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</si>
  <si>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</si>
  <si>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</si>
  <si>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</si>
  <si>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</si>
  <si>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</si>
  <si>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</si>
  <si>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</si>
  <si>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</si>
  <si>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</si>
  <si>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</si>
  <si>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</si>
  <si>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</si>
  <si>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</si>
  <si>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</si>
  <si>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</si>
  <si>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</si>
  <si>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</si>
  <si>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</si>
  <si>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</si>
  <si>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</si>
  <si>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</si>
  <si>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</si>
  <si>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</si>
  <si>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</si>
  <si>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</si>
  <si>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</si>
  <si>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</si>
  <si>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</si>
  <si>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</si>
  <si>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</si>
  <si>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</si>
  <si>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</si>
  <si>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</si>
  <si>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</si>
  <si>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</si>
  <si>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</si>
  <si>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</si>
  <si>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</si>
  <si>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</si>
  <si>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</si>
  <si>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</si>
  <si>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</si>
  <si>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</si>
  <si>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</si>
  <si>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</si>
  <si>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</si>
  <si>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</si>
  <si>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</si>
  <si>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</si>
  <si>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</si>
  <si>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</si>
  <si>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</si>
  <si>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</si>
  <si>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</si>
  <si>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</si>
  <si>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</si>
  <si>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</si>
  <si>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</si>
  <si>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</si>
  <si>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</si>
  <si>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</si>
  <si>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</si>
  <si>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</si>
  <si>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</si>
  <si>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</si>
  <si>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</si>
  <si>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</si>
  <si>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</si>
  <si>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</si>
  <si>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</si>
  <si>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</si>
  <si>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</si>
  <si>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</si>
  <si>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</si>
  <si>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</si>
  <si>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</si>
  <si>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</si>
  <si>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</si>
  <si>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</si>
  <si>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</si>
  <si>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</si>
  <si>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</si>
  <si>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</si>
  <si>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</si>
  <si>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</si>
  <si>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</si>
  <si>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</si>
  <si>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</si>
  <si>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</si>
  <si>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</si>
  <si>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</si>
  <si>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</si>
  <si>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</si>
  <si>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</si>
  <si>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</si>
  <si>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</si>
  <si>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</si>
  <si>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</si>
  <si>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</si>
  <si>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</si>
  <si>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</si>
  <si>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</si>
  <si>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</si>
  <si>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</si>
  <si>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</si>
  <si>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</si>
  <si>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</si>
  <si>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</si>
  <si>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</si>
  <si>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</si>
  <si>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</si>
  <si>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</si>
  <si>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</si>
  <si>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</si>
  <si>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</si>
  <si>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</si>
  <si>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</si>
  <si>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</si>
  <si>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</si>
  <si>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</si>
  <si>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</si>
  <si>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</si>
  <si>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</si>
  <si>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</si>
  <si>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</si>
  <si>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</si>
  <si>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</si>
  <si>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</si>
  <si>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</si>
  <si>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</si>
  <si>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</si>
  <si>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</si>
  <si>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</si>
  <si>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</si>
  <si>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</si>
  <si>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</si>
  <si>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</si>
  <si>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</si>
  <si>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</si>
  <si>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</si>
  <si>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</si>
  <si>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</si>
  <si>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</si>
  <si>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</si>
  <si>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</si>
  <si>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</si>
  <si>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</si>
  <si>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</si>
  <si>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</si>
  <si>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</si>
  <si>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</si>
  <si>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</si>
  <si>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</si>
  <si>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</si>
  <si>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</si>
  <si>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</si>
  <si>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</si>
  <si>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</si>
  <si>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</si>
  <si>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</si>
  <si>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</si>
  <si>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</si>
  <si>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</si>
  <si>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</si>
  <si>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</si>
  <si>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</si>
  <si>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</si>
  <si>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</si>
  <si>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</si>
  <si>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</si>
  <si>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</si>
  <si>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</si>
  <si>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</si>
  <si>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</si>
  <si>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</si>
  <si>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</si>
  <si>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</si>
  <si>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</si>
  <si>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</si>
  <si>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</si>
  <si>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</si>
  <si>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</si>
  <si>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</si>
  <si>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</si>
  <si>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</si>
  <si>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</si>
  <si>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</si>
  <si>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</si>
  <si>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</si>
  <si>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</si>
  <si>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</si>
  <si>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</si>
  <si>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</si>
  <si>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</si>
  <si>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</si>
  <si>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</si>
  <si>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</si>
  <si>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</si>
  <si>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</si>
  <si>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</si>
  <si>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</si>
  <si>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</si>
  <si>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</si>
  <si>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</si>
  <si>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</si>
  <si>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</si>
  <si>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</si>
  <si>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</si>
  <si>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</si>
  <si>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</si>
  <si>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</si>
  <si>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</si>
  <si>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</si>
  <si>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</si>
  <si>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</si>
  <si>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</si>
  <si>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</si>
  <si>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</si>
  <si>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</si>
  <si>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</si>
  <si>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</si>
  <si>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</si>
  <si>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</si>
  <si>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</si>
  <si>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</si>
  <si>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</si>
  <si>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</si>
  <si>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</si>
  <si>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</si>
  <si>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</si>
  <si>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</si>
  <si>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</si>
  <si>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</si>
  <si>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</si>
  <si>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</si>
  <si>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</si>
  <si>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</si>
  <si>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</si>
  <si>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</si>
  <si>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</si>
  <si>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</si>
  <si>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</si>
  <si>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</si>
  <si>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</si>
  <si>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</si>
  <si>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</si>
  <si>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</si>
  <si>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</si>
  <si>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</si>
  <si>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</si>
  <si>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</si>
  <si>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</si>
  <si>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</si>
  <si>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</si>
  <si>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</si>
  <si>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</si>
  <si>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</si>
  <si>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</si>
  <si>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</si>
  <si>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</si>
  <si>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</si>
  <si>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</si>
  <si>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</si>
  <si>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</si>
  <si>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</si>
  <si>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</si>
  <si>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</si>
  <si>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</si>
  <si>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</si>
  <si>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</si>
  <si>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</si>
  <si>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</si>
  <si>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</si>
  <si>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</si>
  <si>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</si>
  <si>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</si>
  <si>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</si>
  <si>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</si>
  <si>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</si>
  <si>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</si>
  <si>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</si>
  <si>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</si>
  <si>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</si>
  <si>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</si>
  <si>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</si>
  <si>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</si>
  <si>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</si>
  <si>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</si>
  <si>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</si>
  <si>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</si>
  <si>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</si>
  <si>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</si>
  <si>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</si>
  <si>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</si>
  <si>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</si>
  <si>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</si>
  <si>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</si>
  <si>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</si>
  <si>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</si>
  <si>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</si>
  <si>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</si>
  <si>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</si>
  <si>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</si>
  <si>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</si>
  <si>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</si>
  <si>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</si>
  <si>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</si>
  <si>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</si>
  <si>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</si>
  <si>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</si>
  <si>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</si>
  <si>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</si>
  <si>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</si>
  <si>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</si>
  <si>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</si>
  <si>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</si>
  <si>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</si>
  <si>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</si>
  <si>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</si>
  <si>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</si>
  <si>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</si>
  <si>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</si>
  <si>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</si>
  <si>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</si>
  <si>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</si>
  <si>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</si>
  <si>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</si>
  <si>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</si>
  <si>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</si>
  <si>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</si>
  <si>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</si>
  <si>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</si>
  <si>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</si>
  <si>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</si>
  <si>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</si>
  <si>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</si>
  <si>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</si>
  <si>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</si>
  <si>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</si>
  <si>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</si>
  <si>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</si>
  <si>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</si>
  <si>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</si>
  <si>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</si>
  <si>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</si>
  <si>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</si>
  <si>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</si>
  <si>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</si>
  <si>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</si>
  <si>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</si>
  <si>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</si>
  <si>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</si>
  <si>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</si>
  <si>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</si>
  <si>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</si>
  <si>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</si>
  <si>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</si>
  <si>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</si>
  <si>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</si>
  <si>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</si>
  <si>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</si>
  <si>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</si>
  <si>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</si>
  <si>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</si>
  <si>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</si>
  <si>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</si>
  <si>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</si>
  <si>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</si>
  <si>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</si>
  <si>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</si>
  <si>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</si>
  <si>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</si>
  <si>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</si>
  <si>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</si>
  <si>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</si>
  <si>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</si>
  <si>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</si>
  <si>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</si>
  <si>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</si>
  <si>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</si>
  <si>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</si>
  <si>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</si>
  <si>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</si>
  <si>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</si>
  <si>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</si>
  <si>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</si>
  <si>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</si>
  <si>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</si>
  <si>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</si>
  <si>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</si>
  <si>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</si>
  <si>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</si>
  <si>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</si>
  <si>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</si>
  <si>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</si>
  <si>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</si>
  <si>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</si>
  <si>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</si>
  <si>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</si>
  <si>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</si>
  <si>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</si>
  <si>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</si>
  <si>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</si>
  <si>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</si>
  <si>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</si>
  <si>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</si>
  <si>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</si>
  <si>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</si>
  <si>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</si>
  <si>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</si>
  <si>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</si>
  <si>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</si>
  <si>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</si>
  <si>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</si>
  <si>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</si>
  <si>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</si>
  <si>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</si>
  <si>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</si>
  <si>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</si>
  <si>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</si>
  <si>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</si>
  <si>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</si>
  <si>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</si>
  <si>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</si>
  <si>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</si>
  <si>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</si>
  <si>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</si>
  <si>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</si>
  <si>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</si>
  <si>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</si>
  <si>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</si>
  <si>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</si>
  <si>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</si>
  <si>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</si>
  <si>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</si>
  <si>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</si>
  <si>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</si>
  <si>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</si>
  <si>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</si>
  <si>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</si>
  <si>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</si>
  <si>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</si>
  <si>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</si>
  <si>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</si>
  <si>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</si>
  <si>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</si>
  <si>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</si>
  <si>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</si>
  <si>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</si>
  <si>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</si>
  <si>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</si>
  <si>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</si>
  <si>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</si>
  <si>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</si>
  <si>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</si>
  <si>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</si>
  <si>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</si>
  <si>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</si>
  <si>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</si>
  <si>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</si>
  <si>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</si>
  <si>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</si>
  <si>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</si>
  <si>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</si>
  <si>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</si>
  <si>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</si>
  <si>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</si>
  <si>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</si>
  <si>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</si>
  <si>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</si>
  <si>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</si>
  <si>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</si>
  <si>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</si>
  <si>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</si>
  <si>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</si>
  <si>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</si>
  <si>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</si>
  <si>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</si>
  <si>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</si>
  <si>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</si>
  <si>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</si>
  <si>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</si>
  <si>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</si>
  <si>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</si>
  <si>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</si>
  <si>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</si>
  <si>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</si>
  <si>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</si>
  <si>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</si>
  <si>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</si>
  <si>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</si>
  <si>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</si>
  <si>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</si>
  <si>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</si>
  <si>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</si>
  <si>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</si>
  <si>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</si>
  <si>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</si>
  <si>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</si>
  <si>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</si>
  <si>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</si>
  <si>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</si>
  <si>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</si>
  <si>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</si>
  <si>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</si>
  <si>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</si>
  <si>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</si>
  <si>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</si>
  <si>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</si>
  <si>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</si>
  <si>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</si>
  <si>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</si>
  <si>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</si>
  <si>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</si>
  <si>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</si>
  <si>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</si>
  <si>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</si>
  <si>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</si>
  <si>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</si>
  <si>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</si>
  <si>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</si>
  <si>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</si>
  <si>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</si>
  <si>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</si>
  <si>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</si>
  <si>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</si>
  <si>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</si>
  <si>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</si>
  <si>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</si>
  <si>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</si>
  <si>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</si>
  <si>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</si>
  <si>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</si>
  <si>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</si>
  <si>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</si>
  <si>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</si>
  <si>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</si>
  <si>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</si>
  <si>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</si>
  <si>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</si>
  <si>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</si>
  <si>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</si>
  <si>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</si>
  <si>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</si>
  <si>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</si>
  <si>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</si>
  <si>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</si>
  <si>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</si>
  <si>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</si>
  <si>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</si>
  <si>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</si>
  <si>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</si>
  <si>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</si>
  <si>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</si>
  <si>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</si>
  <si>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</si>
  <si>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</si>
  <si>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</si>
  <si>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</si>
  <si>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</si>
  <si>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</si>
  <si>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</si>
  <si>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</si>
  <si>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</si>
  <si>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</si>
  <si>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</si>
  <si>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</si>
  <si>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</si>
  <si>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</si>
  <si>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</si>
  <si>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</si>
  <si>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</si>
  <si>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</si>
  <si>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</si>
  <si>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</si>
  <si>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</si>
  <si>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</si>
  <si>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</si>
  <si>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</si>
  <si>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</si>
  <si>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</si>
  <si>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</si>
  <si>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</si>
  <si>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</si>
  <si>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</si>
  <si>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</si>
  <si>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</si>
  <si>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</si>
  <si>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</si>
  <si>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</si>
  <si>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</si>
  <si>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</si>
  <si>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</si>
  <si>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</si>
  <si>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</si>
  <si>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</si>
  <si>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</si>
  <si>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</si>
  <si>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</si>
  <si>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</si>
  <si>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</si>
  <si>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</si>
  <si>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</si>
  <si>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</si>
  <si>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</si>
  <si>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</si>
  <si>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</si>
  <si>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</si>
  <si>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</si>
  <si>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</si>
  <si>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</si>
  <si>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</si>
  <si>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</si>
  <si>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</si>
  <si>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</si>
  <si>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</si>
  <si>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</si>
  <si>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</si>
  <si>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</si>
  <si>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</si>
  <si>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</si>
  <si>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</si>
  <si>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</si>
  <si>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</si>
  <si>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</si>
  <si>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</si>
  <si>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</si>
  <si>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</si>
  <si>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</si>
  <si>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</si>
  <si>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</si>
  <si>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</si>
  <si>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</si>
  <si>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</si>
  <si>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</si>
  <si>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</si>
  <si>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</si>
  <si>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</si>
  <si>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</si>
  <si>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</si>
  <si>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</si>
  <si>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</si>
  <si>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</si>
  <si>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</si>
  <si>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</si>
  <si>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</si>
  <si>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</si>
  <si>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</si>
  <si>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</si>
  <si>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</si>
  <si>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</si>
  <si>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</si>
  <si>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</si>
  <si>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</si>
  <si>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</si>
  <si>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</si>
  <si>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</si>
  <si>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</si>
  <si>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</si>
  <si>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</si>
  <si>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</si>
  <si>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</si>
  <si>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</si>
  <si>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</si>
  <si>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</si>
  <si>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</si>
  <si>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</si>
  <si>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</si>
  <si>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</si>
  <si>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</si>
  <si>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</si>
  <si>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</si>
  <si>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</si>
  <si>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</si>
  <si>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</si>
  <si>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</si>
  <si>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</si>
  <si>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</si>
  <si>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</si>
  <si>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</si>
  <si>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</si>
  <si>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</si>
  <si>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</si>
  <si>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</si>
  <si>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</si>
  <si>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</si>
  <si>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</si>
  <si>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</si>
  <si>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</si>
  <si>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</si>
  <si>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</si>
  <si>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</si>
  <si>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</si>
  <si>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</si>
  <si>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</si>
  <si>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</si>
  <si>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</si>
  <si>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</si>
  <si>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</si>
  <si>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</si>
  <si>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</si>
  <si>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</si>
  <si>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</si>
  <si>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</si>
  <si>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</si>
  <si>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</si>
  <si>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</si>
  <si>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</si>
  <si>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</si>
  <si>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</si>
  <si>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</si>
  <si>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</si>
  <si>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</si>
  <si>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</si>
  <si>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</si>
  <si>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</si>
  <si>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</si>
  <si>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</si>
  <si>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</si>
  <si>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</si>
  <si>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</si>
  <si>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</si>
  <si>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</si>
  <si>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</si>
  <si>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</si>
  <si>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</si>
  <si>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</si>
  <si>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</si>
  <si>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</si>
  <si>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</si>
  <si>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</si>
  <si>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</si>
  <si>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</si>
  <si>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</si>
  <si>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</si>
  <si>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</si>
  <si>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</si>
  <si>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</si>
  <si>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</si>
  <si>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</si>
  <si>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</si>
  <si>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</si>
  <si>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</si>
  <si>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</si>
  <si>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</si>
  <si>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</si>
  <si>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</si>
  <si>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</si>
  <si>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</si>
  <si>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</si>
  <si>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</si>
  <si>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</si>
  <si>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</si>
  <si>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</si>
  <si>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</si>
  <si>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</si>
  <si>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</si>
  <si>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</si>
  <si>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</si>
  <si>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</si>
  <si>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</si>
  <si>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</si>
  <si>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</si>
  <si>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</si>
  <si>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</si>
  <si>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</si>
  <si>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</si>
  <si>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</si>
  <si>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</si>
  <si>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</si>
  <si>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</si>
  <si>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</si>
  <si>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</si>
  <si>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</si>
  <si>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</si>
  <si>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</si>
  <si>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</si>
  <si>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</si>
  <si>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</si>
  <si>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</si>
  <si>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</si>
  <si>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</si>
  <si>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</si>
  <si>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</si>
  <si>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</si>
  <si>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</si>
  <si>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</si>
  <si>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</si>
  <si>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</si>
  <si>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</si>
  <si>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</si>
  <si>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</si>
  <si>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</si>
  <si>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</si>
  <si>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</si>
  <si>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</si>
  <si>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</si>
  <si>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</si>
  <si>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</si>
  <si>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</si>
  <si>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</si>
  <si>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</si>
  <si>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</si>
  <si>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</si>
  <si>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</si>
  <si>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</si>
  <si>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</si>
  <si>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</si>
  <si>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</si>
  <si>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</si>
  <si>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</si>
  <si>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</si>
  <si>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</si>
  <si>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</si>
  <si>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</si>
  <si>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</si>
  <si>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</si>
  <si>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</si>
  <si>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</si>
  <si>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</si>
  <si>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</si>
  <si>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</si>
  <si>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</si>
  <si>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</si>
  <si>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</si>
  <si>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</si>
  <si>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</si>
  <si>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</si>
  <si>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</si>
  <si>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</si>
  <si>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</si>
  <si>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</si>
  <si>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</si>
  <si>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</si>
  <si>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</si>
  <si>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</si>
  <si>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</si>
  <si>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</si>
  <si>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</si>
  <si>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</si>
  <si>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</si>
  <si>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</si>
  <si>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</si>
  <si>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</si>
  <si>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</si>
  <si>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</si>
  <si>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</si>
  <si>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</si>
  <si>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</si>
  <si>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</si>
  <si>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</si>
  <si>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</si>
  <si>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</si>
  <si>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</si>
  <si>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</si>
  <si>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</si>
  <si>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</si>
  <si>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</si>
  <si>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</si>
  <si>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</si>
  <si>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</si>
  <si>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</si>
  <si>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</si>
  <si>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</si>
  <si>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</si>
  <si>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</si>
  <si>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</si>
  <si>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</si>
  <si>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</si>
  <si>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</si>
  <si>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</si>
  <si>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</si>
  <si>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</si>
  <si>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</si>
  <si>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</si>
  <si>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</si>
  <si>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</si>
  <si>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</si>
  <si>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</si>
  <si>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</si>
  <si>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</si>
  <si>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</si>
  <si>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</si>
  <si>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</si>
  <si>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</si>
  <si>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</si>
  <si>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</si>
  <si>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</si>
  <si>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</si>
  <si>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</si>
  <si>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</si>
  <si>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</si>
  <si>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</si>
  <si>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</si>
  <si>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</si>
  <si>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</si>
  <si>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</si>
  <si>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</si>
  <si>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</si>
  <si>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</si>
  <si>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</si>
  <si>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</si>
  <si>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</si>
  <si>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</si>
  <si>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</si>
  <si>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</si>
  <si>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</si>
  <si>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</si>
  <si>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</si>
  <si>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</si>
  <si>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</si>
  <si>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</si>
  <si>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</si>
  <si>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</si>
  <si>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</si>
  <si>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</si>
  <si>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</si>
  <si>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</si>
  <si>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</si>
  <si>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</si>
  <si>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</si>
  <si>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</si>
  <si>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</si>
  <si>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</si>
  <si>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</si>
  <si>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</si>
  <si>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</si>
  <si>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</si>
  <si>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</si>
  <si>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</si>
  <si>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</si>
  <si>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</si>
  <si>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</si>
  <si>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</si>
  <si>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</si>
  <si>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</si>
  <si>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</si>
  <si>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</si>
  <si>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</si>
  <si>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</si>
  <si>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</si>
  <si>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</si>
  <si>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</si>
  <si>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</si>
  <si>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</si>
  <si>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</si>
  <si>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</si>
  <si>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</si>
  <si>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</si>
  <si>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</si>
  <si>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</si>
  <si>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</si>
  <si>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</si>
  <si>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</si>
  <si>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</si>
  <si>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</si>
  <si>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</si>
  <si>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</si>
  <si>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</si>
  <si>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</si>
  <si>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</si>
  <si>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</si>
  <si>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</si>
  <si>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</si>
  <si>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</si>
  <si>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</si>
  <si>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</si>
  <si>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</si>
  <si>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</si>
  <si>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</si>
  <si>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</si>
  <si>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</si>
  <si>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</si>
  <si>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</si>
  <si>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</si>
  <si>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</si>
  <si>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</si>
  <si>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</si>
  <si>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</si>
  <si>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</si>
  <si>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</si>
  <si>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</si>
  <si>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</si>
  <si>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</si>
  <si>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</si>
  <si>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</si>
  <si>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</si>
  <si>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</si>
  <si>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</si>
  <si>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</si>
  <si>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</si>
  <si>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</si>
  <si>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</si>
  <si>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</si>
  <si>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</si>
  <si>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</si>
  <si>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</si>
  <si>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</si>
  <si>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</si>
  <si>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</si>
  <si>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</si>
  <si>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</si>
  <si>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</si>
  <si>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</si>
  <si>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</si>
  <si>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</si>
  <si>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</si>
  <si>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</si>
  <si>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</si>
  <si>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</si>
  <si>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</si>
  <si>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</si>
  <si>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</si>
  <si>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</si>
  <si>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</si>
  <si>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</si>
  <si>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</si>
  <si>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</si>
  <si>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</si>
  <si>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</si>
  <si>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</si>
  <si>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</si>
  <si>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</si>
  <si>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</si>
  <si>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</si>
  <si>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</si>
  <si>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</si>
  <si>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</si>
  <si>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</si>
  <si>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</si>
  <si>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</si>
  <si>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</si>
  <si>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</si>
  <si>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</si>
  <si>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</si>
  <si>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</si>
  <si>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</si>
  <si>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</si>
  <si>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</si>
  <si>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</si>
  <si>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</si>
  <si>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</si>
  <si>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</si>
  <si>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</si>
  <si>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</si>
  <si>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</si>
  <si>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</si>
  <si>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</si>
  <si>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</si>
  <si>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</si>
  <si>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</si>
  <si>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</si>
  <si>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</si>
  <si>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</si>
  <si>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</si>
  <si>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</si>
  <si>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</si>
  <si>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</si>
  <si>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</si>
  <si>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</si>
  <si>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</si>
  <si>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</si>
  <si>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</si>
  <si>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</si>
  <si>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</si>
  <si>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</si>
  <si>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</si>
  <si>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</si>
  <si>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</si>
  <si>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</si>
  <si>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</si>
  <si>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</si>
  <si>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</si>
  <si>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</si>
  <si>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</si>
  <si>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</si>
  <si>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</si>
  <si>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</si>
  <si>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</si>
  <si>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</si>
  <si>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</si>
  <si>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</si>
  <si>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</si>
  <si>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</si>
  <si>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</si>
  <si>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</si>
  <si>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</si>
  <si>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</si>
  <si>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</si>
  <si>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</si>
  <si>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</si>
  <si>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</si>
  <si>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</si>
  <si>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</si>
  <si>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</si>
  <si>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</si>
  <si>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</si>
  <si>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</si>
  <si>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</si>
  <si>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</si>
  <si>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</si>
  <si>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</si>
  <si>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</si>
  <si>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</si>
  <si>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</si>
  <si>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</si>
  <si>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</si>
  <si>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</si>
  <si>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</si>
  <si>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</si>
  <si>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</si>
  <si>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</si>
  <si>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</si>
  <si>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</si>
  <si>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</si>
  <si>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</si>
  <si>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</si>
  <si>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</si>
  <si>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</si>
  <si>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</si>
  <si>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</si>
  <si>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</si>
  <si>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</si>
  <si>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</si>
  <si>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</si>
  <si>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</si>
  <si>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</si>
  <si>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</si>
  <si>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</si>
  <si>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</si>
  <si>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</si>
  <si>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</si>
  <si>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</si>
  <si>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</si>
  <si>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</si>
  <si>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</si>
  <si>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</si>
  <si>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</si>
  <si>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</si>
  <si>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</si>
  <si>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</si>
  <si>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</si>
  <si>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</si>
  <si>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</si>
  <si>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</si>
  <si>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</si>
  <si>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</si>
  <si>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</si>
  <si>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</si>
  <si>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</si>
  <si>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</si>
  <si>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</si>
  <si>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</si>
  <si>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</si>
  <si>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</si>
  <si>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</si>
  <si>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</si>
  <si>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</si>
  <si>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</si>
  <si>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</si>
  <si>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</si>
  <si>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</si>
  <si>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</si>
  <si>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</si>
  <si>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</si>
  <si>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</si>
  <si>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</si>
  <si>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</si>
  <si>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</si>
  <si>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</si>
  <si>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</si>
  <si>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</si>
  <si>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</si>
  <si>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</si>
  <si>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</si>
  <si>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</si>
  <si>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</si>
  <si>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</si>
  <si>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</si>
  <si>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</si>
  <si>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</si>
  <si>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</si>
  <si>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</si>
  <si>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</si>
  <si>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</si>
  <si>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</si>
  <si>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</si>
  <si>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</si>
  <si>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</si>
  <si>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</si>
  <si>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</si>
  <si>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</si>
  <si>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</si>
  <si>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</si>
  <si>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</si>
  <si>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</si>
  <si>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</si>
  <si>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</si>
  <si>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</si>
  <si>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</si>
  <si>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</si>
  <si>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</si>
  <si>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</si>
  <si>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</si>
  <si>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</si>
  <si>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</si>
  <si>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</si>
  <si>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</si>
  <si>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</si>
  <si>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</si>
  <si>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</si>
  <si>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</si>
  <si>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</si>
  <si>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</si>
  <si>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</si>
  <si>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</si>
  <si>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</si>
  <si>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</si>
  <si>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</si>
  <si>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</si>
  <si>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</si>
  <si>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</si>
  <si>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</si>
  <si>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</si>
  <si>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</si>
  <si>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</si>
  <si>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</si>
  <si>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</si>
  <si>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</si>
  <si>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</si>
  <si>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</si>
  <si>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</si>
  <si>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</si>
  <si>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</si>
  <si>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</si>
  <si>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</si>
  <si>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</si>
  <si>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</si>
  <si>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</si>
  <si>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</si>
  <si>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</si>
  <si>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</si>
  <si>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</si>
  <si>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</si>
  <si>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</si>
  <si>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</si>
  <si>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</si>
  <si>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</si>
  <si>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</si>
  <si>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</si>
  <si>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</si>
  <si>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</si>
  <si>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</si>
  <si>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</si>
  <si>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</si>
  <si>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</si>
  <si>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</si>
  <si>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</si>
  <si>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</si>
  <si>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</si>
  <si>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</si>
  <si>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</si>
  <si>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</si>
  <si>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</si>
  <si>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</si>
  <si>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</si>
  <si>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</si>
  <si>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</si>
  <si>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</si>
  <si>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</si>
  <si>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</si>
  <si>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</si>
  <si>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</si>
  <si>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</si>
  <si>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</si>
  <si>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</si>
  <si>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</si>
  <si>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</si>
  <si>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</si>
  <si>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</si>
  <si>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</si>
  <si>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</si>
  <si>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</si>
  <si>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</si>
  <si>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</si>
  <si>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</si>
  <si>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</si>
  <si>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</si>
  <si>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</si>
  <si>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</si>
  <si>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</si>
  <si>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</si>
  <si>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</si>
  <si>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</si>
  <si>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</si>
  <si>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</si>
  <si>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</si>
  <si>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</si>
  <si>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</si>
  <si>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</si>
  <si>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</si>
  <si>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</si>
  <si>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</si>
  <si>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</si>
  <si>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</si>
  <si>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</si>
  <si>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</si>
  <si>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</si>
  <si>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</si>
  <si>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</si>
  <si>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</si>
  <si>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</si>
  <si>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</si>
  <si>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</si>
  <si>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</si>
  <si>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</si>
  <si>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</si>
  <si>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</si>
  <si>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</si>
  <si>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</si>
  <si>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</si>
  <si>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</si>
  <si>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</si>
  <si>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</si>
  <si>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</si>
  <si>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</si>
  <si>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</si>
  <si>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</si>
  <si>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</si>
  <si>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</si>
  <si>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</si>
  <si>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</si>
  <si>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</si>
  <si>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</si>
  <si>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</si>
  <si>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</si>
  <si>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</si>
  <si>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</si>
  <si>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</si>
  <si>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</si>
  <si>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</si>
  <si>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</si>
  <si>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</si>
  <si>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</si>
  <si>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</si>
  <si>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</si>
  <si>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</si>
  <si>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</si>
  <si>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</si>
  <si>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</si>
  <si>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</si>
  <si>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</si>
  <si>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</si>
  <si>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</si>
  <si>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</si>
  <si>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</si>
  <si>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</si>
  <si>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</si>
  <si>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</si>
  <si>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</si>
  <si>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</si>
  <si>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</si>
  <si>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</si>
  <si>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</si>
  <si>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</si>
  <si>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</si>
  <si>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</si>
  <si>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</si>
  <si>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</si>
  <si>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</si>
  <si>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</si>
  <si>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</si>
  <si>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</si>
  <si>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</si>
  <si>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</si>
  <si>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</si>
  <si>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</si>
  <si>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</si>
  <si>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</si>
  <si>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</si>
  <si>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</si>
  <si>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</si>
  <si>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</si>
  <si>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</si>
  <si>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</si>
  <si>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</si>
  <si>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</si>
  <si>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</si>
  <si>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</si>
  <si>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</si>
  <si>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</si>
  <si>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</si>
  <si>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</si>
  <si>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</si>
  <si>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</si>
  <si>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</si>
  <si>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</si>
  <si>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</si>
  <si>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</si>
  <si>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</si>
  <si>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</si>
  <si>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</si>
  <si>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</si>
  <si>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</si>
  <si>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</si>
  <si>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</si>
  <si>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</si>
  <si>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</si>
  <si>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</si>
  <si>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</si>
  <si>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</si>
  <si>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</si>
  <si>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</si>
  <si>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</si>
  <si>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</si>
  <si>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</si>
  <si>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</si>
  <si>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</si>
  <si>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</si>
  <si>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</si>
  <si>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</si>
  <si>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</si>
  <si>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</si>
  <si>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</si>
  <si>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</si>
  <si>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</si>
  <si>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</si>
  <si>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</si>
  <si>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</si>
  <si>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</si>
  <si>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</si>
  <si>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</si>
  <si>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</si>
  <si>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</si>
  <si>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</si>
  <si>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</si>
  <si>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</si>
  <si>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</si>
  <si>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</si>
  <si>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</si>
  <si>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</si>
  <si>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</si>
  <si>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</si>
  <si>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</si>
  <si>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</si>
  <si>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</si>
  <si>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</si>
  <si>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</si>
  <si>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</si>
  <si>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</si>
  <si>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</si>
  <si>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</si>
  <si>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</si>
  <si>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</si>
  <si>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</si>
  <si>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</si>
  <si>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</si>
  <si>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</si>
  <si>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</si>
  <si>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</si>
  <si>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</si>
  <si>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</si>
  <si>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</si>
  <si>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</si>
  <si>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</si>
  <si>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</si>
  <si>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</si>
  <si>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</si>
  <si>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</si>
  <si>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</si>
  <si>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</si>
  <si>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</si>
  <si>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</si>
  <si>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</si>
  <si>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</si>
  <si>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</si>
  <si>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</si>
  <si>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</si>
  <si>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</si>
  <si>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</si>
  <si>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</si>
  <si>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</si>
  <si>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</si>
  <si>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</si>
  <si>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</si>
  <si>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</si>
  <si>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</si>
  <si>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</si>
  <si>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</si>
  <si>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</si>
  <si>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</si>
  <si>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</si>
  <si>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</si>
  <si>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</si>
  <si>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</si>
  <si>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</si>
  <si>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</si>
  <si>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</si>
  <si>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</si>
  <si>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</si>
  <si>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</si>
  <si>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</si>
  <si>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</si>
  <si>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</si>
  <si>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</si>
  <si>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</si>
  <si>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</si>
  <si>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</si>
  <si>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</si>
  <si>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</si>
  <si>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</si>
  <si>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</si>
  <si>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</si>
  <si>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</si>
  <si>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</si>
  <si>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</si>
  <si>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</si>
  <si>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</si>
  <si>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</si>
  <si>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</si>
  <si>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</si>
  <si>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</si>
  <si>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</si>
  <si>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</si>
  <si>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</si>
  <si>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</si>
  <si>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</si>
  <si>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</si>
  <si>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</si>
  <si>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</si>
  <si>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</si>
  <si>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</si>
  <si>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</si>
  <si>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</si>
  <si>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</si>
  <si>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</si>
  <si>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</si>
  <si>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</si>
  <si>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</si>
  <si>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</si>
  <si>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</si>
  <si>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</si>
  <si>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</si>
  <si>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</si>
  <si>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</si>
  <si>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</si>
  <si>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</si>
  <si>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</si>
  <si>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</si>
  <si>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</si>
  <si>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</si>
  <si>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</si>
  <si>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</si>
  <si>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</si>
  <si>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</si>
  <si>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</si>
  <si>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</si>
  <si>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</si>
  <si>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</si>
  <si>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</si>
  <si>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</si>
  <si>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</si>
  <si>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</si>
  <si>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</si>
  <si>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</si>
  <si>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</si>
  <si>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</si>
  <si>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</si>
  <si>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</si>
  <si>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</si>
  <si>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</si>
  <si>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</si>
  <si>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</si>
  <si>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</si>
  <si>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</si>
  <si>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</si>
  <si>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</si>
  <si>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</si>
  <si>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</si>
  <si>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</si>
  <si>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</si>
  <si>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</si>
  <si>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</si>
  <si>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</si>
  <si>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</si>
  <si>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</si>
  <si>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</si>
  <si>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</si>
  <si>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</si>
  <si>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</si>
  <si>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</si>
  <si>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</si>
  <si>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</si>
  <si>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</si>
  <si>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</si>
  <si>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</si>
  <si>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</si>
  <si>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</si>
  <si>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</si>
  <si>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</si>
  <si>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</si>
  <si>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</si>
  <si>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</si>
  <si>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</si>
  <si>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</si>
  <si>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</si>
  <si>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</si>
  <si>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</si>
  <si>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</si>
  <si>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</si>
  <si>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</si>
  <si>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</si>
  <si>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</si>
  <si>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</si>
  <si>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</si>
  <si>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</si>
  <si>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</si>
  <si>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</si>
  <si>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</si>
  <si>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</si>
  <si>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</si>
  <si>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</si>
  <si>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</si>
  <si>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</si>
  <si>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</si>
  <si>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</si>
  <si>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</si>
  <si>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</si>
  <si>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</si>
  <si>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</si>
  <si>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</si>
  <si>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</si>
  <si>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</si>
  <si>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</si>
  <si>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</si>
  <si>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</si>
  <si>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</si>
  <si>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</si>
  <si>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</si>
  <si>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</si>
  <si>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</si>
  <si>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</si>
  <si>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</si>
  <si>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</si>
  <si>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</si>
  <si>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</si>
  <si>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</si>
  <si>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</si>
  <si>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</si>
  <si>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</si>
  <si>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</si>
  <si>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</si>
  <si>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</si>
  <si>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</si>
  <si>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</si>
  <si>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</si>
  <si>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</si>
  <si>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</si>
  <si>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</si>
  <si>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</si>
  <si>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</si>
  <si>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</si>
  <si>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</si>
  <si>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</si>
  <si>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</si>
  <si>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</si>
  <si>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</si>
  <si>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</si>
  <si>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</si>
  <si>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</si>
  <si>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</si>
  <si>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</si>
  <si>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</si>
  <si>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</si>
  <si>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</si>
  <si>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</si>
  <si>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</si>
  <si>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</si>
  <si>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</si>
  <si>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</si>
  <si>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</si>
  <si>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</si>
  <si>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</si>
  <si>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</si>
  <si>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</si>
  <si>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</si>
  <si>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</si>
  <si>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</si>
  <si>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</si>
  <si>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</si>
  <si>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</si>
  <si>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</si>
  <si>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</si>
  <si>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</si>
  <si>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</si>
  <si>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</si>
  <si>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</si>
  <si>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</si>
  <si>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</si>
  <si>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</si>
  <si>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</si>
  <si>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</si>
  <si>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</si>
  <si>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</si>
  <si>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</si>
  <si>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</si>
  <si>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</si>
  <si>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</si>
  <si>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</si>
  <si>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</si>
  <si>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</si>
  <si>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</si>
  <si>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</si>
  <si>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</si>
  <si>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</si>
  <si>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</si>
  <si>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</si>
  <si>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</si>
  <si>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</si>
  <si>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</si>
  <si>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</si>
  <si>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</si>
  <si>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</si>
  <si>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</si>
  <si>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</si>
  <si>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</si>
  <si>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</si>
  <si>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</si>
  <si>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</si>
  <si>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</si>
  <si>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</si>
  <si>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</si>
  <si>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</si>
  <si>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</si>
  <si>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</si>
  <si>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</si>
  <si>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</si>
  <si>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</si>
  <si>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</si>
  <si>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</si>
  <si>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</si>
  <si>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</si>
  <si>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</si>
  <si>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</si>
  <si>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</si>
  <si>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</si>
  <si>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</si>
  <si>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</si>
  <si>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</si>
  <si>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</si>
  <si>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</si>
  <si>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</si>
  <si>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</si>
  <si>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</si>
  <si>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</si>
  <si>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</si>
  <si>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</si>
  <si>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</si>
  <si>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</si>
  <si>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</si>
  <si>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</si>
  <si>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</si>
  <si>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</si>
  <si>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</si>
  <si>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</si>
  <si>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</si>
  <si>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</si>
  <si>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</si>
  <si>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</si>
  <si>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</si>
  <si>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</si>
  <si>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</si>
  <si>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</si>
  <si>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</si>
  <si>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</si>
  <si>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</si>
  <si>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</si>
  <si>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</si>
  <si>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</si>
  <si>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</si>
  <si>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</si>
  <si>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</si>
  <si>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</si>
  <si>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</si>
  <si>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</si>
  <si>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</si>
  <si>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</si>
  <si>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</si>
  <si>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</si>
  <si>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</si>
  <si>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</si>
  <si>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</si>
  <si>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</si>
  <si>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</si>
  <si>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</si>
  <si>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</si>
  <si>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</si>
  <si>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</si>
  <si>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</si>
  <si>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</si>
  <si>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</si>
  <si>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</si>
  <si>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</si>
  <si>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</si>
  <si>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</si>
  <si>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</si>
  <si>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</si>
  <si>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</si>
  <si>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</si>
  <si>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</si>
  <si>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</si>
  <si>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</si>
  <si>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</si>
  <si>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</si>
  <si>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</si>
  <si>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</si>
  <si>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</si>
  <si>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</si>
  <si>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</si>
  <si>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</si>
  <si>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</si>
  <si>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</si>
  <si>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</si>
  <si>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</si>
  <si>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</si>
  <si>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</si>
  <si>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</si>
  <si>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</si>
  <si>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</si>
  <si>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</si>
  <si>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</si>
  <si>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</si>
  <si>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</si>
  <si>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</si>
  <si>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</si>
  <si>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</si>
  <si>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</si>
  <si>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</si>
  <si>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</si>
  <si>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</si>
  <si>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</si>
  <si>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</si>
  <si>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</si>
  <si>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</si>
  <si>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</si>
  <si>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</si>
  <si>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</si>
  <si>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</si>
  <si>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</si>
  <si>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</si>
  <si>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</si>
  <si>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</si>
  <si>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</si>
  <si>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</si>
  <si>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</si>
  <si>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</si>
  <si>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</si>
  <si>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</si>
  <si>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</si>
  <si>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</si>
  <si>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</si>
  <si>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</si>
  <si>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</si>
  <si>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</si>
  <si>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</si>
  <si>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</si>
  <si>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</si>
  <si>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</si>
  <si>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</si>
  <si>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</si>
  <si>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</si>
  <si>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</si>
  <si>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</si>
  <si>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</si>
  <si>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</si>
  <si>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</si>
  <si>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</si>
  <si>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</si>
  <si>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</si>
  <si>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</si>
  <si>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</si>
  <si>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</si>
  <si>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</si>
  <si>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</si>
  <si>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</si>
  <si>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</si>
  <si>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</si>
  <si>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</si>
  <si>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</si>
  <si>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</si>
  <si>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</si>
  <si>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</si>
  <si>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</si>
  <si>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</si>
  <si>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</si>
  <si>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</si>
  <si>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</si>
  <si>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</si>
  <si>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</si>
  <si>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</si>
  <si>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</si>
  <si>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</si>
  <si>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</si>
  <si>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</si>
  <si>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</si>
  <si>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</si>
  <si>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</si>
  <si>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</si>
  <si>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</si>
  <si>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</si>
  <si>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</si>
  <si>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</si>
  <si>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</si>
  <si>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</si>
  <si>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</si>
  <si>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</si>
  <si>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</si>
  <si>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</si>
  <si>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</si>
  <si>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</si>
  <si>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</si>
  <si>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</si>
  <si>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</si>
  <si>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</si>
  <si>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</si>
  <si>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</si>
  <si>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</si>
  <si>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</si>
  <si>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</si>
  <si>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</si>
  <si>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</si>
  <si>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</si>
  <si>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</si>
  <si>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</si>
  <si>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</si>
  <si>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</si>
  <si>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</si>
  <si>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</si>
  <si>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</si>
  <si>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</si>
  <si>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</si>
  <si>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</si>
  <si>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</si>
  <si>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</si>
  <si>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</si>
  <si>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</si>
  <si>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</si>
  <si>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</si>
  <si>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</si>
  <si>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</si>
  <si>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</si>
  <si>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</si>
  <si>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</si>
  <si>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</si>
  <si>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</si>
  <si>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</si>
  <si>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</si>
  <si>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</si>
  <si>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</si>
  <si>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</si>
  <si>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</si>
  <si>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</si>
  <si>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</si>
  <si>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</si>
  <si>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</si>
  <si>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</si>
  <si>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</si>
  <si>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</si>
  <si>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</si>
  <si>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</si>
  <si>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</si>
  <si>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</si>
  <si>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</si>
  <si>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</si>
  <si>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</si>
  <si>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</si>
  <si>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</si>
  <si>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</si>
  <si>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</si>
  <si>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</si>
  <si>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</si>
  <si>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</si>
  <si>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</si>
  <si>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</si>
  <si>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</si>
  <si>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</si>
  <si>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</si>
  <si>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</si>
  <si>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</si>
  <si>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</si>
  <si>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</si>
  <si>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</si>
  <si>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</si>
  <si>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</si>
  <si>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</si>
  <si>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</si>
  <si>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</si>
  <si>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</si>
  <si>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</si>
  <si>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</si>
  <si>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</si>
  <si>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</si>
  <si>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</si>
  <si>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</si>
  <si>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</si>
  <si>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</si>
  <si>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</si>
  <si>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</si>
  <si>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</si>
  <si>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</si>
  <si>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</si>
  <si>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</si>
  <si>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</si>
  <si>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</si>
  <si>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</si>
  <si>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</si>
  <si>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</si>
  <si>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</si>
  <si>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</si>
  <si>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</si>
  <si>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</si>
  <si>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</si>
  <si>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</si>
  <si>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</si>
  <si>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</si>
  <si>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</si>
  <si>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</si>
  <si>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</si>
  <si>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</si>
  <si>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</si>
  <si>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</si>
  <si>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</si>
  <si>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</si>
  <si>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</si>
  <si>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</si>
  <si>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</si>
  <si>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</si>
  <si>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</si>
  <si>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</si>
  <si>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</si>
  <si>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</si>
  <si>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</si>
  <si>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</si>
  <si>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</si>
  <si>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</si>
  <si>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</si>
  <si>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</si>
  <si>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</si>
  <si>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</si>
  <si>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</si>
  <si>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</si>
  <si>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</si>
  <si>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</si>
  <si>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</si>
  <si>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</si>
  <si>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</si>
  <si>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</si>
  <si>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</si>
  <si>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</si>
  <si>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</si>
  <si>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</si>
  <si>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</si>
  <si>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</si>
  <si>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</si>
  <si>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</si>
  <si>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</si>
  <si>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</si>
  <si>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</si>
  <si>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</si>
  <si>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</si>
  <si>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</si>
  <si>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</si>
  <si>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</si>
  <si>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</si>
  <si>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</si>
  <si>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</si>
  <si>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</si>
  <si>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</si>
  <si>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</si>
  <si>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</si>
  <si>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</si>
  <si>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</si>
  <si>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</si>
  <si>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</si>
  <si>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</si>
  <si>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</si>
  <si>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</si>
  <si>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</si>
  <si>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</si>
  <si>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</si>
  <si>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</si>
  <si>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</si>
  <si>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</si>
  <si>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</si>
  <si>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</si>
  <si>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</si>
  <si>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</si>
  <si>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</si>
  <si>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</si>
  <si>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</si>
  <si>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</si>
  <si>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</si>
  <si>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</si>
  <si>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</si>
  <si>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</si>
  <si>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</si>
  <si>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</si>
  <si>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</si>
  <si>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</si>
  <si>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</si>
  <si>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</si>
  <si>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</si>
  <si>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</si>
  <si>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</si>
  <si>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</si>
  <si>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</si>
  <si>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</si>
  <si>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</si>
  <si>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</si>
  <si>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</si>
  <si>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</si>
  <si>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</si>
  <si>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</si>
  <si>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</si>
  <si>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</si>
  <si>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</si>
  <si>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</si>
  <si>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</si>
  <si>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</si>
  <si>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</si>
  <si>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</si>
  <si>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</si>
  <si>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</si>
  <si>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</si>
  <si>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</si>
  <si>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</si>
  <si>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</si>
  <si>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</si>
  <si>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</si>
  <si>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</si>
  <si>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</si>
  <si>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</si>
  <si>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</si>
  <si>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</si>
  <si>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</si>
  <si>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</si>
  <si>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</si>
  <si>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</si>
  <si>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</si>
  <si>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</si>
  <si>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</si>
  <si>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</si>
  <si>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</si>
  <si>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</si>
  <si>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</si>
  <si>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</si>
  <si>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</si>
  <si>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</si>
  <si>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</si>
  <si>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</si>
  <si>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</si>
  <si>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</si>
  <si>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</si>
  <si>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</si>
  <si>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</si>
  <si>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</si>
  <si>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</si>
  <si>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</si>
  <si>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</si>
  <si>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</si>
  <si>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</si>
  <si>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</si>
  <si>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</si>
  <si>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</si>
  <si>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</si>
  <si>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</si>
  <si>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</si>
  <si>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</si>
  <si>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</si>
  <si>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</si>
  <si>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</si>
  <si>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</si>
  <si>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</si>
  <si>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</si>
  <si>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</si>
  <si>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</si>
  <si>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</si>
  <si>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</si>
  <si>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</si>
  <si>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</si>
  <si>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</si>
  <si>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</si>
  <si>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</si>
  <si>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</si>
  <si>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</si>
  <si>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</si>
  <si>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</si>
  <si>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</si>
  <si>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</si>
  <si>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</si>
  <si>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</si>
  <si>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</si>
  <si>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</si>
  <si>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</si>
  <si>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</si>
  <si>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</si>
  <si>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</si>
  <si>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</si>
  <si>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</si>
  <si>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</si>
  <si>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</si>
  <si>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</si>
  <si>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</si>
  <si>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</si>
  <si>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</si>
  <si>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</si>
  <si>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</si>
  <si>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</si>
  <si>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</si>
  <si>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</si>
  <si>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</si>
  <si>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</si>
  <si>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</si>
  <si>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</si>
  <si>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</si>
  <si>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</si>
  <si>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</si>
  <si>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</si>
  <si>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</si>
  <si>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</si>
  <si>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</si>
  <si>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</si>
  <si>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</si>
  <si>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</si>
  <si>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</si>
  <si>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</si>
  <si>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</si>
  <si>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</si>
  <si>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</si>
  <si>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</si>
  <si>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</si>
  <si>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</si>
  <si>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</si>
  <si>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</si>
  <si>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</si>
  <si>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</si>
  <si>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</si>
  <si>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</si>
  <si>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</si>
  <si>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</si>
  <si>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</si>
  <si>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</si>
  <si>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</si>
  <si>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</si>
  <si>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</si>
  <si>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</si>
  <si>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</si>
  <si>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</si>
  <si>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</si>
  <si>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</si>
  <si>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</si>
  <si>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</si>
  <si>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</si>
  <si>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</si>
  <si>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</si>
  <si>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</si>
  <si>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</si>
  <si>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</si>
  <si>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</si>
  <si>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</si>
  <si>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</si>
  <si>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</si>
  <si>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</si>
  <si>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</si>
  <si>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</si>
  <si>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</si>
  <si>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</si>
  <si>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</si>
  <si>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</si>
  <si>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</si>
  <si>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</si>
  <si>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</si>
  <si>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</si>
  <si>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</si>
  <si>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</si>
  <si>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</si>
  <si>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</si>
  <si>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</si>
  <si>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</si>
  <si>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</si>
  <si>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</si>
  <si>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</si>
  <si>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</si>
  <si>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</si>
  <si>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</si>
  <si>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</si>
  <si>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</si>
  <si>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</si>
  <si>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</si>
  <si>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</si>
  <si>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</si>
  <si>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</si>
  <si>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</si>
  <si>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</si>
  <si>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</si>
  <si>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</si>
  <si>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</si>
  <si>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</si>
  <si>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</si>
  <si>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</si>
  <si>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</si>
  <si>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</si>
  <si>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</si>
  <si>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</si>
  <si>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</si>
  <si>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</si>
  <si>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</si>
  <si>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</si>
  <si>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</si>
  <si>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</si>
  <si>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</si>
  <si>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</si>
  <si>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</si>
  <si>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</si>
  <si>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</si>
  <si>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</si>
  <si>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</si>
  <si>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</si>
  <si>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</si>
  <si>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</si>
  <si>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</si>
  <si>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</si>
  <si>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</si>
  <si>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</si>
  <si>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</si>
  <si>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</si>
  <si>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</si>
  <si>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</si>
  <si>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</si>
  <si>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</si>
  <si>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</si>
  <si>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</si>
  <si>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</si>
  <si>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</si>
  <si>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</si>
  <si>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</si>
  <si>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</si>
  <si>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</si>
  <si>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</si>
  <si>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</si>
  <si>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</si>
  <si>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</si>
  <si>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</si>
  <si>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</si>
  <si>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</si>
  <si>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</si>
  <si>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</si>
  <si>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</si>
  <si>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</si>
  <si>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</si>
  <si>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</si>
  <si>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</si>
  <si>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</si>
  <si>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</si>
  <si>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</si>
  <si>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</si>
  <si>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</si>
  <si>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</si>
  <si>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</si>
  <si>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</si>
  <si>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</si>
  <si>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</si>
  <si>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</si>
  <si>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</si>
  <si>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</si>
  <si>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</si>
  <si>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</si>
  <si>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</si>
  <si>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</si>
  <si>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</si>
  <si>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</si>
  <si>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</si>
  <si>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</si>
  <si>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</si>
  <si>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</si>
  <si>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</si>
  <si>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</si>
  <si>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</si>
  <si>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</si>
  <si>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</si>
  <si>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</si>
  <si>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</si>
  <si>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</si>
  <si>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</si>
  <si>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</si>
  <si>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</si>
  <si>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</si>
  <si>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</si>
  <si>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</si>
  <si>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</si>
  <si>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</si>
  <si>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</si>
  <si>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</si>
  <si>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</si>
  <si>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</si>
  <si>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</si>
  <si>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</si>
  <si>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</si>
  <si>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</si>
  <si>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</si>
  <si>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</si>
  <si>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</si>
  <si>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</si>
  <si>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</si>
  <si>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</si>
  <si>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</si>
  <si>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</si>
  <si>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</si>
  <si>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</si>
  <si>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</si>
  <si>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</si>
  <si>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</si>
  <si>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</si>
  <si>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</si>
  <si>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</si>
  <si>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</si>
  <si>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</si>
  <si>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</si>
  <si>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</si>
  <si>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</si>
  <si>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</si>
  <si>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</si>
  <si>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</si>
  <si>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</si>
  <si>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</si>
  <si>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</si>
  <si>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</si>
  <si>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</si>
  <si>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</si>
  <si>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</si>
  <si>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</si>
  <si>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</si>
  <si>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</si>
  <si>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</si>
  <si>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</si>
  <si>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</si>
  <si>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</si>
  <si>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</si>
  <si>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</si>
  <si>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</si>
  <si>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</si>
  <si>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</si>
  <si>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</si>
  <si>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</si>
  <si>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</si>
  <si>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</si>
  <si>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</si>
  <si>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</si>
  <si>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</si>
  <si>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</si>
  <si>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</si>
  <si>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</si>
  <si>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</si>
  <si>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</si>
  <si>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</si>
  <si>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</si>
  <si>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</si>
  <si>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</si>
  <si>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</si>
  <si>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</si>
  <si>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</si>
  <si>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</si>
  <si>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</si>
  <si>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</si>
  <si>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</si>
  <si>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</si>
  <si>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</si>
  <si>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</si>
  <si>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</si>
  <si>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</si>
  <si>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</si>
  <si>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</si>
  <si>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</si>
  <si>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</si>
  <si>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</si>
  <si>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</si>
  <si>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</si>
  <si>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</si>
  <si>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</si>
  <si>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</si>
  <si>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</si>
  <si>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</si>
  <si>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</si>
  <si>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</si>
  <si>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</si>
  <si>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</si>
  <si>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</si>
  <si>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</si>
  <si>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</si>
  <si>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</si>
  <si>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</si>
  <si>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</si>
  <si>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</si>
  <si>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</si>
  <si>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</si>
  <si>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</si>
  <si>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</si>
  <si>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</si>
  <si>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</si>
  <si>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</si>
  <si>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</si>
  <si>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</si>
  <si>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</si>
  <si>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</si>
  <si>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</si>
  <si>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</si>
  <si>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</si>
  <si>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</si>
  <si>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</si>
  <si>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</si>
  <si>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</si>
  <si>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</si>
  <si>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</si>
  <si>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</si>
  <si>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</si>
  <si>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</si>
  <si>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</si>
  <si>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</si>
  <si>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</si>
  <si>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</si>
  <si>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</si>
  <si>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</si>
  <si>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</si>
  <si>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</si>
  <si>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</si>
  <si>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</si>
  <si>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</si>
  <si>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</si>
  <si>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</si>
  <si>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</si>
  <si>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</si>
  <si>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</si>
  <si>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</si>
  <si>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</si>
  <si>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</si>
  <si>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</si>
  <si>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</si>
  <si>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</si>
  <si>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</si>
  <si>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</si>
  <si>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</si>
  <si>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</si>
  <si>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</si>
  <si>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</si>
  <si>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</si>
  <si>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</si>
  <si>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</si>
  <si>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</si>
  <si>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</si>
  <si>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</si>
  <si>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</si>
  <si>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</si>
  <si>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</si>
  <si>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</si>
  <si>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</si>
  <si>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</si>
  <si>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</si>
  <si>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</si>
  <si>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</si>
  <si>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</si>
  <si>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</si>
  <si>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</si>
  <si>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</si>
  <si>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</si>
  <si>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</si>
  <si>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</si>
  <si>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</si>
  <si>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</si>
  <si>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</si>
  <si>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</si>
  <si>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</si>
  <si>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</si>
  <si>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</si>
  <si>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</si>
  <si>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</si>
  <si>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</si>
  <si>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</si>
  <si>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</si>
  <si>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</si>
  <si>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</si>
  <si>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</si>
  <si>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</si>
  <si>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</si>
  <si>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</si>
  <si>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</si>
  <si>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</si>
  <si>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</si>
  <si>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</si>
  <si>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</si>
  <si>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</si>
  <si>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</si>
  <si>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</si>
  <si>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</si>
  <si>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</si>
  <si>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</si>
  <si>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</si>
  <si>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</si>
  <si>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</si>
  <si>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</si>
  <si>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</si>
  <si>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</si>
  <si>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</si>
  <si>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</si>
  <si>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</si>
  <si>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</si>
  <si>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</si>
  <si>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</si>
  <si>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</si>
  <si>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</si>
  <si>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</si>
  <si>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</si>
  <si>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</si>
  <si>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</si>
  <si>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</si>
  <si>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</si>
  <si>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</si>
  <si>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</si>
  <si>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</si>
  <si>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</si>
  <si>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</si>
  <si>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</si>
  <si>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</si>
  <si>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</si>
  <si>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</si>
  <si>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</si>
  <si>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</si>
  <si>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</si>
  <si>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</si>
  <si>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</si>
  <si>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</si>
  <si>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</si>
  <si>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</si>
  <si>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</si>
  <si>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</si>
  <si>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</si>
  <si>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</si>
  <si>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</si>
  <si>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</si>
  <si>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</si>
  <si>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</si>
  <si>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</si>
  <si>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</si>
  <si>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</si>
  <si>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</si>
  <si>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</si>
  <si>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</si>
  <si>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</si>
  <si>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</si>
  <si>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</si>
  <si>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</si>
  <si>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</si>
  <si>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</si>
  <si>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</si>
  <si>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</si>
  <si>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</si>
  <si>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</si>
  <si>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</si>
  <si>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</si>
  <si>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</si>
  <si>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</si>
  <si>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</si>
  <si>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</si>
  <si>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</si>
  <si>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</si>
  <si>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</si>
  <si>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</si>
  <si>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</si>
  <si>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</si>
  <si>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</si>
  <si>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</si>
  <si>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</si>
  <si>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</si>
  <si>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</si>
  <si>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</si>
  <si>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</si>
  <si>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</si>
  <si>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</si>
  <si>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</si>
  <si>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</si>
  <si>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</si>
  <si>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</si>
  <si>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</si>
  <si>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</si>
  <si>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</si>
  <si>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</si>
  <si>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</si>
  <si>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</si>
  <si>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</si>
  <si>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</si>
  <si>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</si>
  <si>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</si>
  <si>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</si>
  <si>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</si>
  <si>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</si>
  <si>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</si>
  <si>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</si>
  <si>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</si>
  <si>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</si>
  <si>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</si>
  <si>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</si>
  <si>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</si>
  <si>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</si>
  <si>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</si>
  <si>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</si>
  <si>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</si>
  <si>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</si>
  <si>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</si>
  <si>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</si>
  <si>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</si>
  <si>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</si>
  <si>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</si>
  <si>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</si>
  <si>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</si>
  <si>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</si>
  <si>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</si>
  <si>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</si>
  <si>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</si>
  <si>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</si>
  <si>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</si>
  <si>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</si>
  <si>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</si>
  <si>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</si>
  <si>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</si>
  <si>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</si>
  <si>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</si>
  <si>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</si>
  <si>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</si>
  <si>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</si>
  <si>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</si>
  <si>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</si>
  <si>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</si>
  <si>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</si>
  <si>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</si>
  <si>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</si>
  <si>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</si>
  <si>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</si>
  <si>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</si>
  <si>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</si>
  <si>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</si>
  <si>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</si>
  <si>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</si>
  <si>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</si>
  <si>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</si>
  <si>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</si>
  <si>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</si>
  <si>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</si>
  <si>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</si>
  <si>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</si>
  <si>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</si>
  <si>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</si>
  <si>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</si>
  <si>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</si>
  <si>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</si>
  <si>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</si>
  <si>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</si>
  <si>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</si>
  <si>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</si>
  <si>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</si>
  <si>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</si>
  <si>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</si>
  <si>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</si>
  <si>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</si>
  <si>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</si>
  <si>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</si>
  <si>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</si>
  <si>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</si>
  <si>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</si>
  <si>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</si>
  <si>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</si>
  <si>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</si>
  <si>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</si>
  <si>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</si>
  <si>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</si>
  <si>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</si>
  <si>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</si>
  <si>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</si>
  <si>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</si>
  <si>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</si>
  <si>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</si>
  <si>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</si>
  <si>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</si>
  <si>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</si>
  <si>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</si>
  <si>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</si>
  <si>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</si>
  <si>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</si>
  <si>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</si>
  <si>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</si>
  <si>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</si>
  <si>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</si>
  <si>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</si>
  <si>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</si>
  <si>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</si>
  <si>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</si>
  <si>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</si>
  <si>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</si>
  <si>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</si>
  <si>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</si>
  <si>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</si>
  <si>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</si>
  <si>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</si>
  <si>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</si>
  <si>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</si>
  <si>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</si>
  <si>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</si>
  <si>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</si>
  <si>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</si>
  <si>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</si>
  <si>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</si>
  <si>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</si>
  <si>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</si>
  <si>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</si>
  <si>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</si>
  <si>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</si>
  <si>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</si>
  <si>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</si>
  <si>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</si>
  <si>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</si>
  <si>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</si>
  <si>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</si>
  <si>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</si>
  <si>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</si>
  <si>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</si>
  <si>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</si>
  <si>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</si>
  <si>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</si>
  <si>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</si>
  <si>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</si>
  <si>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</si>
  <si>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</si>
  <si>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</si>
  <si>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</si>
  <si>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</si>
  <si>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</si>
  <si>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</si>
  <si>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</si>
  <si>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</si>
  <si>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</si>
  <si>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</si>
  <si>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</si>
  <si>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</si>
  <si>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</si>
  <si>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</si>
  <si>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</si>
  <si>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</si>
  <si>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</si>
  <si>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</si>
  <si>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</si>
  <si>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</si>
  <si>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</si>
  <si>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</si>
  <si>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</si>
  <si>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</si>
  <si>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</si>
  <si>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</si>
  <si>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</si>
  <si>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</si>
  <si>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</si>
  <si>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</si>
  <si>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</si>
  <si>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</si>
  <si>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</si>
  <si>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</si>
  <si>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</si>
  <si>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</si>
  <si>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</si>
  <si>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</si>
  <si>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</si>
  <si>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</si>
  <si>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</si>
  <si>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</si>
  <si>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</si>
  <si>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</si>
  <si>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</si>
  <si>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</si>
  <si>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</si>
  <si>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</si>
  <si>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</si>
  <si>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</si>
  <si>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</si>
  <si>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</si>
  <si>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</si>
  <si>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</si>
  <si>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</si>
  <si>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</si>
  <si>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</si>
  <si>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</si>
  <si>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</si>
  <si>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</si>
  <si>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</si>
  <si>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</si>
  <si>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</si>
  <si>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</si>
  <si>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</si>
  <si>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</si>
  <si>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</si>
  <si>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</si>
  <si>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</si>
  <si>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</si>
  <si>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</si>
  <si>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</si>
  <si>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</si>
  <si>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</si>
  <si>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</si>
  <si>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</si>
  <si>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</si>
  <si>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</si>
  <si>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</si>
  <si>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</si>
  <si>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</si>
  <si>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</si>
  <si>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</si>
  <si>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</si>
  <si>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</si>
  <si>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</si>
  <si>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</si>
  <si>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</si>
  <si>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</si>
  <si>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</si>
  <si>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</si>
  <si>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</si>
  <si>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</si>
  <si>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</si>
  <si>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</si>
  <si>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</si>
  <si>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</si>
  <si>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</si>
  <si>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</si>
  <si>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</si>
  <si>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</si>
  <si>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</si>
  <si>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</si>
  <si>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</si>
  <si>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</si>
  <si>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</si>
  <si>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</si>
  <si>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</si>
  <si>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</si>
  <si>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</si>
  <si>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</si>
  <si>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</si>
  <si>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</si>
  <si>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</si>
  <si>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</si>
  <si>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</si>
  <si>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</si>
  <si>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</si>
  <si>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</si>
  <si>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</si>
  <si>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</si>
  <si>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</si>
  <si>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</si>
  <si>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</si>
  <si>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</si>
  <si>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</si>
  <si>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</si>
  <si>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</si>
  <si>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</si>
  <si>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</si>
  <si>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</si>
  <si>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</si>
  <si>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</si>
  <si>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</si>
  <si>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</si>
  <si>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</si>
  <si>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</si>
  <si>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</si>
  <si>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</si>
  <si>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</si>
  <si>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</si>
  <si>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</si>
  <si>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</si>
  <si>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</si>
  <si>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</si>
  <si>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</si>
  <si>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</si>
  <si>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</si>
  <si>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</si>
  <si>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</si>
  <si>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</si>
  <si>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</si>
  <si>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</si>
  <si>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</si>
  <si>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</si>
  <si>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</si>
  <si>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</si>
  <si>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</si>
  <si>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</si>
  <si>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</si>
  <si>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</si>
  <si>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</si>
  <si>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</si>
  <si>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</si>
  <si>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</si>
  <si>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</si>
  <si>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</si>
  <si>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</si>
  <si>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</si>
  <si>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</si>
  <si>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</si>
  <si>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</si>
  <si>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</si>
  <si>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</si>
  <si>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</si>
  <si>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</si>
  <si>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</si>
  <si>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</si>
  <si>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</si>
  <si>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</si>
  <si>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</si>
  <si>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</si>
  <si>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</si>
  <si>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</si>
  <si>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</si>
  <si>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</si>
  <si>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</si>
  <si>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</si>
  <si>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</si>
  <si>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</si>
  <si>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</si>
  <si>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</si>
  <si>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</si>
  <si>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</si>
  <si>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</si>
  <si>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</si>
  <si>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</si>
  <si>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</si>
  <si>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</si>
  <si>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</si>
  <si>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</si>
  <si>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</si>
  <si>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</si>
  <si>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</si>
  <si>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</si>
  <si>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</si>
  <si>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</si>
  <si>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</si>
  <si>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</si>
  <si>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</si>
  <si>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</si>
  <si>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</si>
  <si>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</si>
  <si>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</si>
  <si>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</si>
  <si>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</si>
  <si>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</si>
  <si>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</si>
  <si>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</si>
  <si>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</si>
  <si>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</si>
  <si>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</si>
  <si>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</si>
  <si>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</si>
  <si>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</si>
  <si>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</si>
  <si>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</si>
  <si>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</si>
  <si>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</si>
  <si>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</si>
  <si>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</si>
  <si>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</si>
  <si>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</si>
  <si>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</si>
  <si>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</si>
  <si>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</si>
  <si>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</si>
  <si>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</si>
  <si>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</si>
  <si>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</si>
  <si>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</si>
  <si>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</si>
  <si>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</si>
  <si>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</si>
  <si>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</si>
  <si>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</si>
  <si>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</si>
  <si>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</si>
  <si>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</si>
  <si>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</si>
  <si>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</si>
  <si>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</si>
  <si>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</si>
  <si>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</si>
  <si>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</si>
  <si>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</si>
  <si>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</si>
  <si>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</si>
  <si>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</si>
  <si>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</si>
  <si>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</si>
  <si>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</si>
  <si>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</si>
  <si>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</si>
  <si>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</si>
  <si>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</si>
  <si>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</si>
  <si>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</si>
  <si>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</si>
  <si>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</si>
  <si>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</si>
  <si>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</si>
  <si>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</si>
  <si>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</si>
  <si>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</si>
  <si>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</si>
  <si>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</si>
  <si>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</si>
  <si>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</si>
  <si>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</si>
  <si>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</si>
  <si>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</si>
  <si>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</si>
  <si>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</si>
  <si>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</si>
  <si>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</si>
  <si>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</si>
  <si>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</si>
  <si>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</si>
  <si>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</si>
  <si>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</si>
  <si>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</si>
  <si>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</si>
  <si>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</si>
  <si>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</si>
  <si>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</si>
  <si>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</si>
  <si>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</si>
  <si>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</si>
  <si>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</si>
  <si>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</si>
  <si>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</si>
  <si>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</si>
  <si>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</si>
  <si>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</si>
  <si>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</si>
  <si>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</si>
  <si>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</si>
  <si>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</si>
  <si>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</si>
  <si>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</si>
  <si>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</si>
  <si>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</si>
  <si>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</si>
  <si>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</si>
  <si>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</si>
  <si>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</si>
  <si>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</si>
  <si>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</si>
  <si>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</si>
  <si>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</si>
  <si>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</si>
  <si>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</si>
  <si>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</si>
  <si>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</si>
  <si>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</si>
  <si>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</si>
  <si>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</si>
  <si>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</si>
  <si>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</si>
  <si>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</si>
  <si>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</si>
  <si>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</si>
  <si>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</si>
  <si>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</si>
  <si>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</si>
  <si>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</si>
  <si>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</si>
  <si>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</si>
  <si>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</si>
  <si>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</si>
  <si>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</si>
  <si>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</si>
  <si>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</si>
  <si>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</si>
  <si>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</si>
  <si>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</si>
  <si>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</si>
  <si>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</si>
  <si>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</si>
  <si>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</si>
  <si>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</si>
  <si>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</si>
  <si>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</si>
  <si>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</si>
  <si>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</si>
  <si>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</si>
  <si>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</si>
  <si>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</si>
  <si>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</si>
  <si>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</si>
  <si>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</si>
  <si>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</si>
  <si>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</si>
  <si>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</si>
  <si>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</si>
  <si>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</si>
  <si>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</si>
  <si>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</si>
  <si>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</si>
  <si>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</si>
  <si>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</si>
  <si>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</si>
  <si>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</si>
  <si>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</si>
  <si>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</si>
  <si>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</si>
  <si>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</si>
  <si>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</si>
  <si>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</si>
  <si>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</si>
  <si>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</si>
  <si>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</si>
  <si>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</si>
  <si>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</si>
  <si>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</si>
  <si>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</si>
  <si>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</si>
  <si>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</si>
  <si>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</si>
  <si>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</si>
  <si>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</si>
  <si>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</si>
  <si>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</si>
  <si>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</si>
  <si>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</si>
  <si>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</si>
  <si>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</si>
  <si>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</si>
  <si>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</si>
  <si>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</si>
  <si>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</si>
  <si>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</si>
  <si>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</si>
  <si>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</si>
  <si>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</si>
  <si>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</si>
  <si>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</si>
  <si>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</si>
  <si>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</si>
  <si>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</si>
  <si>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</si>
  <si>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</si>
  <si>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</si>
  <si>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</si>
  <si>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</si>
  <si>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</si>
  <si>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</si>
  <si>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</si>
  <si>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</si>
  <si>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</si>
  <si>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</si>
  <si>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</si>
  <si>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</si>
  <si>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</si>
  <si>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</si>
  <si>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</si>
  <si>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</si>
  <si>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</si>
  <si>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</si>
  <si>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</si>
  <si>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</si>
  <si>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</si>
  <si>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</si>
  <si>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</si>
  <si>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</si>
  <si>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</si>
  <si>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</si>
  <si>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</si>
  <si>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</si>
  <si>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</si>
  <si>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</si>
  <si>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</si>
  <si>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</si>
  <si>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</si>
  <si>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</si>
  <si>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</si>
  <si>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</si>
  <si>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</si>
  <si>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</si>
  <si>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</si>
  <si>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</si>
  <si>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</si>
  <si>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</si>
  <si>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</si>
  <si>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</si>
  <si>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</si>
  <si>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</si>
  <si>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</si>
  <si>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</si>
  <si>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</si>
  <si>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</si>
  <si>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</si>
  <si>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</si>
  <si>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</si>
  <si>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</si>
  <si>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</si>
  <si>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</si>
  <si>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</si>
  <si>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</si>
  <si>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</si>
  <si>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</si>
  <si>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</si>
  <si>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</si>
  <si>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</si>
  <si>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</si>
  <si>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</si>
  <si>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</si>
  <si>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</si>
  <si>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</si>
  <si>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</si>
  <si>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</si>
  <si>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</si>
  <si>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</si>
  <si>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</si>
  <si>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</si>
  <si>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</si>
  <si>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</si>
  <si>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</si>
  <si>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</si>
  <si>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</si>
  <si>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</si>
  <si>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</si>
  <si>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</si>
  <si>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</si>
  <si>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</si>
  <si>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</si>
  <si>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</si>
  <si>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</si>
  <si>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</si>
  <si>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</si>
  <si>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</si>
  <si>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</si>
  <si>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</si>
  <si>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</si>
  <si>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</si>
  <si>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</si>
  <si>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</si>
  <si>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</si>
  <si>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</si>
  <si>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</si>
  <si>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</si>
  <si>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</si>
  <si>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</si>
  <si>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</si>
  <si>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</si>
  <si>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</si>
  <si>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</si>
  <si>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</si>
  <si>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</si>
  <si>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</si>
  <si>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</si>
  <si>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</si>
  <si>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</si>
  <si>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</si>
  <si>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</si>
  <si>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</si>
  <si>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</si>
  <si>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</si>
  <si>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</si>
  <si>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</si>
  <si>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</si>
  <si>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</si>
  <si>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</si>
  <si>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</si>
  <si>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</si>
  <si>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</si>
  <si>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</si>
  <si>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</si>
  <si>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</si>
  <si>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</si>
  <si>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</si>
  <si>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</si>
  <si>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</si>
  <si>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</si>
  <si>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</si>
  <si>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</si>
  <si>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</si>
  <si>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</si>
  <si>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</si>
  <si>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</si>
  <si>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</si>
  <si>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</si>
  <si>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</si>
  <si>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</si>
  <si>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</si>
  <si>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</si>
  <si>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</si>
  <si>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</si>
  <si>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</si>
  <si>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</si>
  <si>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</si>
  <si>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</si>
  <si>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</si>
  <si>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</si>
  <si>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</si>
  <si>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</si>
  <si>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</si>
  <si>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</si>
  <si>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</si>
  <si>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</si>
  <si>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</si>
  <si>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</si>
  <si>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</si>
  <si>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</si>
  <si>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</si>
  <si>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</si>
  <si>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</si>
  <si>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</si>
  <si>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</si>
  <si>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</si>
  <si>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</si>
  <si>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</si>
  <si>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</si>
  <si>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</si>
  <si>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</si>
  <si>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</si>
  <si>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</si>
  <si>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</si>
  <si>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</si>
  <si>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</si>
  <si>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</si>
  <si>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</si>
  <si>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</si>
  <si>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</si>
  <si>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</si>
  <si>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</si>
  <si>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</si>
  <si>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</si>
  <si>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</si>
  <si>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</si>
  <si>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</si>
  <si>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</si>
  <si>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</si>
  <si>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</si>
  <si>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</si>
  <si>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</si>
  <si>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</si>
  <si>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</si>
  <si>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</si>
  <si>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</si>
  <si>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</si>
  <si>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</si>
  <si>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</si>
  <si>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</si>
  <si>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</si>
  <si>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</si>
  <si>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</si>
  <si>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</si>
  <si>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</si>
  <si>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</si>
  <si>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</si>
  <si>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</si>
  <si>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</si>
  <si>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</si>
  <si>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</si>
  <si>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</si>
  <si>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</si>
  <si>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</si>
  <si>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</si>
  <si>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</si>
  <si>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</si>
  <si>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</si>
  <si>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</si>
  <si>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</si>
  <si>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</si>
  <si>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</si>
  <si>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</si>
  <si>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</si>
  <si>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</si>
  <si>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</si>
  <si>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</si>
  <si>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</si>
  <si>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</si>
  <si>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</si>
  <si>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</si>
  <si>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</si>
  <si>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</si>
  <si>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</si>
  <si>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</si>
  <si>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</si>
  <si>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</si>
  <si>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</si>
  <si>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</si>
  <si>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</si>
  <si>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</si>
  <si>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</si>
  <si>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</si>
  <si>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</si>
  <si>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</si>
  <si>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</si>
  <si>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</si>
  <si>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</si>
  <si>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</si>
  <si>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</si>
  <si>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</si>
  <si>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</si>
  <si>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</si>
  <si>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</si>
  <si>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</si>
  <si>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</si>
  <si>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</si>
  <si>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</si>
  <si>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</si>
  <si>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</si>
  <si>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</si>
  <si>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</si>
  <si>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</si>
  <si>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</si>
  <si>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</si>
  <si>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</si>
  <si>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</si>
  <si>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</si>
  <si>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</si>
  <si>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</si>
  <si>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</si>
  <si>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</si>
  <si>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</si>
  <si>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</si>
  <si>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</si>
  <si>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</si>
  <si>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</si>
  <si>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</si>
  <si>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</si>
  <si>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</si>
  <si>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</si>
  <si>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</si>
  <si>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</si>
  <si>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</si>
  <si>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</si>
  <si>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</si>
  <si>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</si>
  <si>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</si>
  <si>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</si>
  <si>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</si>
  <si>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</si>
  <si>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</si>
  <si>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</si>
  <si>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</si>
  <si>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</si>
  <si>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</si>
  <si>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</si>
  <si>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</si>
  <si>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</si>
  <si>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</si>
  <si>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</si>
  <si>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</si>
  <si>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</si>
  <si>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</si>
  <si>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</si>
  <si>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</si>
  <si>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</si>
  <si>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</si>
  <si>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</si>
  <si>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</si>
  <si>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</si>
  <si>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</si>
  <si>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</si>
  <si>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</si>
  <si>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</si>
  <si>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</si>
  <si>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</si>
  <si>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</si>
  <si>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</si>
  <si>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</si>
  <si>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</si>
  <si>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</si>
  <si>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</si>
  <si>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</si>
  <si>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</si>
  <si>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</si>
  <si>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</si>
  <si>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</si>
  <si>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</si>
  <si>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</si>
  <si>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</si>
  <si>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</si>
  <si>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</si>
  <si>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</si>
  <si>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</si>
  <si>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</si>
  <si>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</si>
  <si>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</si>
  <si>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</si>
  <si>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</si>
  <si>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</si>
  <si>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</si>
  <si>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</si>
  <si>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</si>
  <si>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</si>
  <si>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</si>
  <si>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</si>
  <si>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</si>
  <si>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</si>
  <si>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</si>
  <si>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</si>
  <si>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</si>
  <si>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</si>
  <si>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</si>
  <si>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</si>
  <si>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</si>
  <si>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</si>
  <si>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</si>
  <si>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</si>
  <si>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</si>
  <si>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</si>
  <si>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</si>
  <si>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</si>
  <si>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</si>
  <si>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</si>
  <si>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</si>
  <si>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</si>
  <si>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</si>
  <si>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</si>
  <si>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</si>
  <si>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</si>
  <si>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</si>
  <si>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</si>
  <si>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</si>
  <si>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</si>
  <si>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</si>
  <si>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</si>
  <si>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</si>
  <si>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</si>
  <si>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</si>
  <si>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</si>
  <si>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</si>
  <si>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</si>
  <si>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</si>
  <si>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</si>
  <si>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</si>
  <si>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</si>
  <si>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</si>
  <si>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</si>
  <si>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</si>
  <si>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</si>
  <si>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</si>
  <si>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</si>
  <si>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</si>
  <si>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</si>
  <si>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</si>
  <si>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</si>
  <si>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</si>
  <si>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</si>
  <si>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</si>
  <si>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</si>
  <si>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</si>
  <si>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</si>
  <si>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</si>
  <si>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</si>
  <si>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</si>
  <si>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</si>
  <si>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</si>
  <si>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</si>
  <si>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</si>
  <si>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</si>
  <si>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</si>
  <si>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</si>
  <si>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</si>
  <si>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</si>
  <si>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</si>
  <si>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</si>
  <si>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</si>
  <si>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</si>
  <si>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</si>
  <si>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</si>
  <si>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</si>
  <si>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</si>
  <si>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</si>
  <si>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</si>
  <si>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</si>
  <si>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</si>
  <si>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</si>
  <si>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</si>
  <si>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</si>
  <si>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</si>
  <si>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</si>
  <si>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</si>
  <si>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</si>
  <si>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</si>
  <si>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</si>
  <si>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</si>
  <si>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</si>
  <si>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</si>
  <si>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</si>
  <si>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</si>
  <si>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</si>
  <si>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</si>
  <si>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</si>
  <si>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</si>
  <si>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</si>
  <si>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</si>
  <si>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</si>
  <si>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</si>
  <si>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</si>
  <si>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</si>
  <si>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</si>
  <si>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</si>
  <si>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</si>
  <si>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</si>
  <si>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</si>
  <si>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</si>
  <si>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</si>
  <si>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</si>
  <si>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</si>
  <si>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</si>
  <si>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</si>
  <si>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</si>
  <si>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</si>
  <si>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</si>
  <si>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</si>
  <si>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</si>
  <si>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</si>
  <si>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</si>
  <si>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</si>
  <si>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</si>
  <si>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</si>
  <si>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</si>
  <si>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</si>
  <si>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</si>
  <si>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</si>
  <si>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</si>
  <si>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</si>
  <si>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</si>
  <si>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</si>
  <si>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</si>
  <si>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</si>
  <si>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</si>
  <si>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</si>
  <si>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</si>
  <si>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</si>
  <si>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</si>
  <si>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</si>
  <si>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</si>
  <si>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</si>
  <si>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</si>
  <si>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</si>
  <si>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</si>
  <si>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</si>
  <si>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</si>
  <si>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</si>
  <si>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</si>
  <si>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</si>
  <si>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</si>
  <si>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</si>
  <si>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</si>
  <si>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</si>
  <si>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</si>
  <si>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</si>
  <si>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</si>
  <si>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</si>
  <si>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</si>
  <si>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</si>
  <si>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</si>
  <si>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</si>
  <si>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</si>
  <si>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</si>
  <si>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</si>
  <si>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</si>
  <si>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</si>
  <si>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</si>
  <si>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</si>
  <si>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</si>
  <si>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</si>
  <si>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</si>
  <si>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</si>
  <si>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</si>
  <si>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</si>
  <si>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</si>
  <si>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</si>
  <si>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</si>
  <si>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</si>
  <si>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</si>
  <si>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</si>
  <si>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</si>
  <si>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</si>
  <si>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</si>
  <si>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</si>
  <si>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</si>
  <si>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</si>
  <si>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</si>
  <si>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</si>
  <si>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</si>
  <si>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</si>
  <si>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</si>
  <si>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</si>
  <si>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</si>
  <si>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</si>
  <si>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</si>
  <si>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</si>
  <si>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</si>
  <si>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</si>
  <si>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</si>
  <si>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</si>
  <si>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</si>
  <si>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</si>
  <si>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</si>
  <si>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</si>
  <si>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</si>
  <si>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</si>
  <si>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</si>
  <si>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</si>
  <si>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</si>
  <si>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</si>
  <si>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</si>
  <si>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</si>
  <si>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</si>
  <si>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</si>
  <si>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</si>
  <si>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</si>
  <si>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</si>
  <si>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</si>
  <si>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</si>
  <si>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</si>
  <si>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</si>
  <si>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</si>
  <si>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</si>
  <si>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</si>
  <si>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</si>
  <si>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</si>
  <si>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</si>
  <si>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</si>
  <si>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</si>
  <si>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</si>
  <si>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</si>
  <si>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</si>
  <si>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</si>
  <si>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</si>
  <si>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</si>
  <si>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</si>
  <si>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</si>
  <si>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</si>
  <si>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</si>
  <si>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</si>
  <si>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</si>
  <si>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</si>
  <si>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</si>
  <si>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</si>
  <si>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</si>
  <si>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</si>
  <si>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</si>
  <si>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</si>
  <si>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</si>
  <si>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</si>
  <si>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</si>
  <si>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</si>
  <si>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</si>
  <si>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</si>
  <si>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</si>
  <si>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</si>
  <si>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</si>
  <si>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</si>
  <si>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</si>
  <si>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</si>
  <si>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</si>
  <si>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</si>
  <si>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</si>
  <si>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</si>
  <si>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</si>
  <si>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</si>
  <si>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</si>
  <si>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</si>
  <si>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</si>
  <si>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</si>
  <si>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</si>
  <si>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</si>
  <si>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</si>
  <si>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</si>
  <si>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</si>
  <si>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</si>
  <si>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</si>
  <si>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</si>
  <si>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</si>
  <si>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</si>
  <si>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</si>
  <si>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</si>
  <si>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</si>
  <si>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</si>
  <si>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</si>
  <si>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</si>
  <si>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</si>
  <si>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</si>
  <si>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</si>
  <si>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</si>
  <si>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</si>
  <si>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</si>
  <si>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</si>
  <si>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</si>
  <si>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</si>
  <si>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</si>
  <si>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</si>
  <si>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</si>
  <si>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</si>
  <si>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</si>
  <si>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</si>
  <si>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</si>
  <si>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</si>
  <si>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</si>
  <si>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</si>
  <si>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</si>
  <si>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</si>
  <si>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</si>
  <si>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</si>
  <si>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</si>
  <si>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</si>
  <si>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</si>
  <si>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</si>
  <si>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</si>
  <si>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</si>
  <si>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</si>
  <si>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</si>
  <si>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</si>
  <si>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</si>
  <si>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</si>
  <si>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</si>
  <si>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</si>
  <si>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</si>
  <si>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</si>
  <si>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</si>
  <si>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</si>
  <si>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</si>
  <si>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</si>
  <si>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</si>
  <si>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</si>
  <si>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</si>
  <si>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</si>
  <si>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</si>
  <si>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</si>
  <si>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</si>
  <si>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</si>
  <si>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</si>
  <si>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</si>
  <si>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</si>
  <si>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</si>
  <si>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</si>
  <si>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</si>
  <si>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</si>
  <si>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</si>
  <si>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</si>
  <si>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</si>
  <si>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</si>
  <si>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</si>
  <si>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</si>
  <si>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</si>
  <si>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</si>
  <si>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</si>
  <si>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</si>
  <si>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</si>
  <si>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</si>
  <si>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</si>
  <si>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</si>
  <si>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</si>
  <si>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</si>
  <si>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</si>
  <si>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</si>
  <si>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</si>
  <si>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</si>
  <si>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</si>
  <si>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</si>
  <si>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</si>
  <si>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</si>
  <si>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</si>
  <si>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</si>
  <si>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</si>
  <si>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</si>
  <si>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</si>
  <si>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</si>
  <si>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</si>
  <si>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</si>
  <si>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</si>
  <si>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</si>
  <si>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</si>
  <si>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</si>
  <si>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</si>
  <si>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</si>
  <si>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</si>
  <si>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</si>
  <si>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</si>
  <si>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</si>
  <si>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</si>
  <si>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</si>
  <si>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</si>
  <si>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</si>
  <si>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</si>
  <si>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</si>
  <si>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</si>
  <si>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</si>
  <si>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</si>
  <si>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</si>
  <si>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</si>
  <si>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</si>
  <si>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</si>
  <si>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</si>
  <si>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</si>
  <si>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</si>
  <si>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</si>
  <si>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</si>
  <si>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</si>
  <si>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</si>
  <si>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</si>
  <si>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</si>
  <si>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</si>
  <si>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</si>
  <si>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</si>
  <si>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</si>
  <si>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</si>
  <si>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</si>
  <si>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</si>
  <si>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</si>
  <si>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</si>
  <si>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</si>
  <si>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</si>
  <si>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</si>
  <si>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</si>
  <si>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</si>
  <si>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</si>
  <si>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</si>
  <si>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</si>
  <si>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</si>
  <si>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</si>
  <si>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</si>
  <si>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</si>
  <si>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</si>
  <si>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</si>
  <si>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</si>
  <si>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</si>
  <si>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</si>
  <si>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</si>
  <si>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</si>
  <si>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</si>
  <si>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</si>
  <si>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</si>
  <si>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</si>
  <si>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</si>
  <si>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</si>
  <si>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</si>
  <si>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</si>
  <si>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</si>
  <si>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</si>
  <si>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</si>
  <si>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</si>
  <si>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</si>
  <si>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</si>
  <si>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</si>
  <si>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</si>
  <si>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</si>
  <si>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</si>
  <si>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</si>
  <si>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</si>
  <si>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</si>
  <si>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</si>
  <si>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</si>
  <si>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</si>
  <si>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</si>
  <si>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</si>
  <si>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</si>
  <si>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</si>
  <si>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</si>
  <si>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</si>
  <si>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</si>
  <si>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</si>
  <si>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</si>
  <si>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</si>
  <si>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</si>
  <si>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</si>
  <si>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</si>
  <si>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</si>
  <si>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</si>
  <si>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</si>
  <si>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</si>
  <si>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</si>
  <si>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</si>
  <si>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</si>
  <si>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</si>
  <si>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</si>
  <si>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</si>
  <si>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</si>
  <si>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</si>
  <si>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</si>
  <si>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</si>
  <si>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</si>
  <si>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</si>
  <si>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</si>
  <si>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</si>
  <si>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</si>
  <si>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</si>
  <si>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</si>
  <si>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</si>
  <si>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</si>
  <si>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</si>
  <si>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</si>
  <si>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</si>
  <si>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</si>
  <si>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</si>
  <si>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</si>
  <si>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</si>
  <si>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</si>
  <si>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</si>
  <si>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</si>
  <si>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</si>
  <si>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</si>
  <si>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</si>
  <si>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</si>
  <si>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</si>
  <si>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</si>
  <si>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</si>
  <si>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</si>
  <si>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</si>
  <si>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</si>
  <si>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</si>
  <si>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</si>
  <si>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</si>
  <si>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</si>
  <si>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</si>
  <si>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</si>
  <si>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</si>
  <si>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</si>
  <si>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</si>
  <si>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</si>
  <si>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</si>
  <si>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</si>
  <si>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</si>
  <si>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</si>
  <si>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</si>
  <si>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</si>
  <si>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</si>
  <si>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</si>
  <si>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</si>
  <si>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</si>
  <si>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</si>
  <si>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</si>
  <si>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</si>
  <si>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</si>
  <si>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</si>
  <si>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</si>
  <si>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</si>
  <si>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</si>
  <si>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</si>
  <si>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</si>
  <si>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</si>
  <si>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</si>
  <si>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</si>
  <si>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</si>
  <si>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</si>
  <si>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</si>
  <si>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</si>
  <si>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</si>
  <si>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</si>
  <si>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</si>
  <si>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</si>
  <si>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</si>
  <si>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</si>
  <si>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</si>
  <si>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</si>
  <si>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</si>
  <si>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</si>
  <si>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</si>
  <si>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</si>
  <si>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</si>
  <si>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</si>
  <si>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</si>
  <si>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</si>
  <si>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</si>
  <si>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</si>
  <si>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</si>
  <si>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</si>
  <si>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</si>
  <si>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</si>
  <si>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</si>
  <si>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</si>
  <si>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</si>
  <si>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</si>
  <si>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</si>
  <si>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</si>
  <si>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</si>
  <si>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</si>
  <si>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</si>
  <si>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</si>
  <si>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</si>
  <si>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</si>
  <si>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</si>
  <si>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</si>
  <si>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</si>
  <si>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</si>
  <si>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</si>
  <si>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</si>
  <si>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</si>
  <si>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</si>
  <si>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</si>
  <si>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</si>
  <si>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</si>
  <si>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</si>
  <si>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</si>
  <si>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</si>
  <si>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</si>
  <si>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</si>
  <si>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</si>
  <si>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</si>
  <si>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</si>
  <si>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</si>
  <si>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</si>
  <si>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</si>
  <si>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</si>
  <si>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</si>
  <si>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</si>
  <si>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</si>
  <si>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</si>
  <si>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</si>
  <si>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</si>
  <si>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</si>
  <si>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</si>
  <si>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</si>
  <si>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</si>
  <si>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</si>
  <si>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</si>
  <si>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</si>
  <si>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</si>
  <si>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</si>
  <si>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</si>
  <si>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</si>
  <si>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</si>
  <si>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</si>
  <si>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</si>
  <si>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</si>
  <si>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</si>
  <si>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</si>
  <si>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</si>
  <si>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</si>
  <si>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</si>
  <si>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</si>
  <si>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</si>
  <si>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</si>
  <si>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</si>
  <si>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</si>
  <si>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</si>
  <si>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</si>
  <si>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</si>
  <si>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</si>
  <si>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</si>
  <si>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</si>
  <si>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</si>
  <si>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</si>
  <si>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</si>
  <si>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</si>
  <si>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</si>
  <si>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</si>
  <si>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</si>
  <si>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</si>
  <si>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</si>
  <si>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</si>
  <si>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</si>
  <si>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</si>
  <si>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</si>
  <si>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</si>
  <si>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</si>
  <si>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</si>
  <si>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</si>
  <si>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</si>
  <si>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</si>
  <si>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</si>
  <si>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</si>
  <si>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</si>
  <si>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</si>
  <si>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</si>
  <si>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</si>
  <si>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</si>
  <si>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</si>
  <si>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</si>
  <si>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</si>
  <si>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</si>
  <si>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</si>
  <si>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</si>
  <si>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</si>
  <si>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</si>
  <si>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</si>
  <si>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</si>
  <si>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</si>
  <si>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</si>
  <si>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</si>
  <si>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</si>
  <si>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</si>
  <si>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</si>
  <si>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</si>
  <si>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</si>
  <si>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</si>
  <si>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</si>
  <si>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</si>
  <si>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</si>
  <si>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</si>
  <si>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</si>
  <si>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</si>
  <si>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</si>
  <si>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</si>
  <si>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</si>
  <si>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</si>
  <si>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</si>
  <si>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</si>
  <si>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</si>
  <si>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</si>
  <si>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</si>
  <si>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</si>
  <si>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</si>
  <si>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</si>
  <si>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</si>
  <si>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</si>
  <si>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</si>
  <si>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</si>
  <si>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</si>
  <si>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</si>
  <si>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</si>
  <si>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</si>
  <si>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</si>
  <si>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</si>
  <si>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</si>
  <si>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</si>
  <si>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</si>
  <si>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</si>
  <si>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</si>
  <si>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</si>
  <si>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</si>
  <si>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</si>
  <si>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</si>
  <si>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</si>
  <si>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</si>
  <si>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</si>
  <si>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</si>
  <si>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</si>
  <si>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</si>
  <si>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</si>
  <si>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</si>
  <si>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</si>
  <si>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</si>
  <si>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</si>
  <si>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</si>
  <si>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</si>
  <si>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</si>
  <si>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</si>
  <si>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</si>
  <si>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</si>
  <si>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</si>
  <si>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</si>
  <si>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</si>
  <si>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</si>
  <si>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</si>
  <si>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</si>
  <si>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</si>
  <si>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</si>
  <si>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</si>
  <si>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</si>
  <si>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</si>
  <si>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</si>
  <si>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</si>
  <si>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</si>
  <si>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</si>
  <si>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</si>
  <si>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</si>
  <si>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</si>
  <si>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</si>
  <si>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</si>
  <si>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</si>
  <si>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</si>
  <si>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</si>
  <si>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</si>
  <si>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</si>
  <si>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</si>
  <si>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</si>
  <si>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</si>
  <si>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</si>
  <si>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</si>
  <si>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</si>
  <si>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</si>
  <si>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</si>
  <si>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</si>
  <si>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</si>
  <si>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</si>
  <si>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</si>
  <si>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</si>
  <si>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</si>
  <si>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</si>
  <si>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</si>
  <si>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</si>
  <si>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</si>
  <si>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</si>
  <si>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</si>
  <si>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</si>
  <si>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</si>
  <si>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</si>
  <si>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</si>
  <si>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</si>
  <si>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</si>
  <si>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</si>
  <si>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</si>
  <si>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</si>
  <si>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</si>
  <si>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</si>
  <si>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</si>
  <si>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</si>
  <si>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</si>
  <si>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</si>
  <si>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</si>
  <si>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</si>
  <si>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</si>
  <si>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</si>
  <si>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</si>
  <si>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</si>
  <si>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</si>
  <si>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</si>
  <si>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</si>
  <si>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</si>
  <si>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</si>
  <si>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</si>
  <si>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</si>
  <si>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</si>
  <si>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</si>
  <si>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</si>
  <si>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</si>
  <si>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</si>
  <si>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</si>
  <si>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</si>
  <si>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</si>
  <si>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</si>
  <si>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</si>
  <si>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</si>
  <si>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</si>
  <si>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</si>
  <si>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</si>
  <si>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</si>
  <si>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</si>
  <si>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</si>
  <si>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</si>
  <si>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</si>
  <si>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</si>
  <si>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</si>
  <si>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</si>
  <si>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</si>
  <si>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</si>
  <si>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</si>
  <si>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</si>
  <si>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</si>
  <si>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</si>
  <si>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</si>
  <si>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</si>
  <si>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</si>
  <si>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</si>
  <si>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</si>
  <si>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</si>
  <si>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</si>
  <si>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</si>
  <si>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</si>
  <si>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</si>
  <si>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</si>
  <si>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</si>
  <si>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</si>
  <si>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</si>
  <si>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</si>
  <si>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</si>
  <si>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</si>
  <si>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</si>
  <si>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</si>
  <si>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</si>
  <si>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</si>
  <si>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</si>
  <si>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</si>
  <si>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</si>
  <si>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</si>
  <si>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</si>
  <si>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</si>
  <si>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</si>
  <si>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</si>
  <si>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</si>
  <si>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</si>
  <si>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</si>
  <si>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</si>
  <si>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</si>
  <si>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</si>
  <si>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</si>
  <si>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</si>
  <si>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</si>
  <si>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</si>
  <si>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</si>
  <si>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</si>
  <si>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</si>
  <si>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</si>
  <si>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</si>
  <si>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</si>
  <si>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</si>
  <si>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</si>
  <si>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</si>
  <si>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</si>
  <si>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</si>
  <si>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</si>
  <si>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</si>
  <si>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</si>
  <si>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</si>
  <si>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</si>
  <si>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</si>
  <si>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</si>
  <si>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</si>
  <si>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</si>
  <si>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</si>
  <si>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</si>
  <si>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</si>
  <si>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</si>
  <si>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</si>
  <si>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</si>
  <si>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</si>
  <si>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</si>
  <si>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</si>
  <si>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</si>
  <si>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</si>
  <si>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</si>
  <si>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</si>
  <si>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</si>
  <si>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</si>
  <si>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</si>
  <si>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</si>
  <si>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</si>
  <si>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</si>
  <si>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</si>
  <si>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</si>
  <si>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</si>
  <si>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</si>
  <si>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</si>
  <si>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</si>
  <si>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</si>
  <si>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</si>
  <si>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</si>
  <si>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</si>
  <si>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</si>
  <si>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</si>
  <si>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</si>
  <si>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</si>
  <si>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</si>
  <si>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</si>
  <si>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</si>
  <si>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</si>
  <si>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</si>
  <si>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</si>
  <si>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</si>
  <si>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</si>
  <si>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</si>
  <si>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</si>
  <si>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</si>
  <si>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</si>
  <si>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</si>
  <si>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</si>
  <si>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</si>
  <si>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</si>
  <si>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</si>
  <si>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</si>
  <si>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</si>
  <si>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</si>
  <si>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</si>
  <si>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</si>
  <si>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</si>
  <si>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</si>
  <si>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</si>
  <si>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</si>
  <si>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</si>
  <si>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</si>
  <si>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</si>
  <si>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</si>
  <si>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</si>
  <si>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</si>
  <si>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</si>
  <si>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</si>
  <si>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</si>
  <si>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</si>
  <si>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</si>
  <si>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</si>
  <si>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</si>
  <si>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</si>
  <si>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</si>
  <si>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</si>
  <si>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</si>
  <si>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</si>
  <si>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</si>
  <si>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</si>
  <si>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</si>
  <si>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</si>
  <si>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</si>
  <si>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</si>
  <si>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</si>
  <si>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</si>
  <si>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</si>
  <si>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</si>
  <si>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</si>
  <si>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</si>
  <si>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</si>
  <si>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</si>
  <si>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</si>
  <si>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</si>
  <si>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</si>
  <si>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</si>
  <si>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</si>
  <si>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</si>
  <si>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</si>
  <si>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</si>
  <si>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</si>
  <si>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</si>
  <si>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</si>
  <si>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</si>
  <si>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</si>
  <si>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</si>
  <si>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</si>
  <si>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</si>
  <si>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</si>
  <si>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</si>
  <si>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</si>
  <si>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</si>
  <si>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</si>
  <si>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</si>
  <si>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</si>
  <si>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</si>
  <si>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</si>
  <si>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</si>
  <si>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</si>
  <si>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</si>
  <si>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</si>
  <si>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</si>
  <si>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</si>
  <si>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</si>
  <si>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</si>
  <si>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</si>
  <si>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</si>
  <si>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</si>
  <si>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</si>
  <si>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</si>
  <si>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</si>
  <si>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</si>
  <si>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</si>
  <si>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</si>
  <si>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</si>
  <si>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</si>
  <si>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</si>
  <si>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</si>
  <si>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</si>
  <si>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</si>
  <si>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</si>
  <si>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</si>
  <si>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</si>
  <si>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</si>
  <si>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</si>
  <si>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</si>
  <si>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</si>
  <si>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</si>
  <si>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</si>
  <si>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</si>
  <si>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</si>
  <si>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</si>
  <si>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</si>
  <si>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</si>
  <si>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</si>
  <si>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</si>
  <si>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</si>
  <si>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</si>
  <si>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</si>
  <si>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</si>
  <si>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</si>
  <si>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</si>
  <si>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</si>
  <si>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</si>
  <si>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</si>
  <si>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</si>
  <si>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</si>
  <si>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</si>
  <si>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</si>
  <si>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</si>
  <si>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</si>
  <si>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</si>
  <si>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</si>
  <si>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</si>
  <si>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</si>
  <si>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</si>
  <si>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</si>
  <si>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</si>
  <si>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</si>
  <si>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</si>
  <si>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</si>
  <si>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</si>
  <si>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</si>
  <si>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</si>
  <si>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</si>
  <si>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</si>
  <si>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</si>
  <si>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</si>
  <si>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</si>
  <si>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</si>
  <si>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</si>
  <si>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</si>
  <si>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</si>
  <si>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</si>
  <si>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</si>
  <si>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</si>
  <si>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</si>
  <si>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</si>
  <si>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</si>
  <si>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</si>
  <si>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</si>
  <si>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</si>
  <si>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</si>
  <si>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</si>
  <si>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</si>
  <si>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</si>
  <si>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</si>
  <si>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</si>
  <si>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</si>
  <si>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</si>
  <si>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</si>
  <si>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</si>
  <si>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</si>
  <si>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</si>
  <si>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</si>
  <si>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</si>
  <si>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</si>
  <si>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</si>
  <si>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</si>
  <si>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</si>
  <si>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</si>
  <si>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</si>
  <si>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</si>
  <si>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</si>
  <si>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</si>
  <si>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</si>
  <si>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</si>
  <si>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</si>
  <si>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</si>
  <si>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</si>
  <si>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</si>
  <si>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</si>
  <si>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</si>
  <si>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</si>
  <si>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</si>
  <si>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</si>
  <si>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</si>
  <si>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</si>
  <si>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</si>
  <si>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</si>
  <si>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</si>
  <si>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</si>
  <si>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</si>
  <si>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</si>
  <si>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</si>
  <si>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</si>
  <si>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</si>
  <si>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</si>
  <si>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</si>
  <si>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</si>
  <si>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</si>
  <si>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</si>
  <si>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</si>
  <si>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</si>
  <si>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</si>
  <si>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</si>
  <si>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</si>
  <si>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</si>
  <si>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</si>
  <si>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</si>
  <si>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</si>
  <si>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</si>
  <si>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</si>
  <si>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</si>
  <si>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</si>
  <si>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</si>
  <si>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</si>
  <si>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</si>
  <si>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</si>
  <si>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</si>
  <si>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</si>
  <si>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</si>
  <si>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</si>
  <si>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</si>
  <si>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</si>
  <si>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</si>
  <si>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</si>
  <si>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</si>
  <si>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</si>
  <si>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</si>
  <si>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</si>
  <si>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</si>
  <si>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</si>
  <si>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</si>
  <si>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</si>
  <si>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</si>
  <si>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</si>
  <si>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</si>
  <si>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</si>
  <si>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</si>
  <si>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</si>
  <si>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</si>
  <si>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</si>
  <si>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</si>
  <si>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</si>
  <si>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</si>
  <si>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</si>
  <si>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</si>
  <si>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</si>
  <si>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</si>
  <si>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</si>
  <si>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</si>
  <si>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</si>
  <si>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</si>
  <si>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</si>
  <si>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</si>
  <si>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</si>
  <si>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</si>
  <si>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</si>
  <si>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</si>
  <si>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</si>
  <si>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</si>
  <si>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</si>
  <si>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</si>
  <si>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</si>
  <si>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</si>
  <si>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</si>
  <si>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</si>
  <si>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</si>
  <si>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</si>
  <si>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</si>
  <si>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</si>
  <si>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</si>
  <si>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</si>
  <si>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</si>
  <si>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</si>
  <si>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</si>
  <si>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</si>
  <si>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</si>
  <si>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</si>
  <si>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</si>
  <si>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</si>
  <si>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</si>
  <si>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</si>
  <si>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</si>
  <si>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</si>
  <si>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</si>
  <si>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</si>
  <si>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</si>
  <si>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</si>
  <si>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</si>
  <si>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</si>
  <si>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</si>
  <si>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</si>
  <si>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</si>
  <si>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</si>
  <si>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</si>
  <si>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</si>
  <si>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</si>
  <si>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</si>
  <si>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</si>
  <si>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</si>
  <si>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</si>
  <si>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</si>
  <si>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</si>
  <si>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</si>
  <si>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</si>
  <si>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</si>
  <si>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</si>
  <si>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</si>
  <si>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</si>
  <si>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</si>
  <si>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</si>
  <si>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</si>
  <si>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</si>
  <si>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</si>
  <si>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</si>
  <si>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</si>
  <si>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</si>
  <si>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</si>
  <si>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</si>
  <si>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</si>
  <si>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</si>
  <si>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</si>
  <si>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</si>
  <si>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</si>
  <si>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</si>
  <si>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</si>
  <si>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</si>
  <si>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</si>
  <si>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</si>
  <si>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</si>
  <si>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</si>
  <si>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</si>
  <si>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</si>
  <si>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</si>
  <si>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</si>
  <si>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</si>
  <si>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</si>
  <si>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</si>
  <si>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</si>
  <si>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</si>
  <si>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</si>
  <si>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</si>
  <si>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</si>
  <si>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</si>
  <si>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</si>
  <si>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</si>
  <si>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</si>
  <si>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</si>
  <si>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</si>
  <si>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</si>
  <si>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</si>
  <si>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</si>
  <si>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</si>
  <si>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</si>
  <si>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</si>
  <si>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</si>
  <si>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</si>
  <si>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</si>
  <si>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</si>
  <si>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</si>
  <si>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</si>
  <si>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</si>
  <si>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</si>
  <si>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</si>
  <si>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</si>
  <si>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</si>
  <si>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</si>
  <si>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</si>
  <si>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</si>
  <si>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</si>
  <si>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</si>
  <si>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</si>
  <si>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</si>
  <si>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</si>
  <si>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</si>
  <si>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</si>
  <si>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</si>
  <si>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</si>
  <si>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</si>
  <si>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</si>
  <si>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</si>
  <si>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</si>
  <si>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</si>
  <si>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</si>
  <si>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</si>
  <si>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</si>
  <si>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</si>
  <si>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</si>
  <si>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</si>
  <si>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</si>
  <si>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</si>
  <si>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</si>
  <si>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</si>
  <si>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</si>
  <si>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</si>
  <si>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</si>
  <si>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</si>
  <si>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</si>
  <si>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</si>
  <si>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</si>
  <si>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</si>
  <si>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</si>
  <si>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</si>
  <si>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</si>
  <si>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</si>
  <si>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</si>
  <si>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</si>
  <si>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</si>
  <si>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</si>
  <si>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</si>
  <si>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</si>
  <si>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</si>
  <si>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</si>
  <si>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</si>
  <si>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</si>
  <si>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</si>
  <si>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</si>
  <si>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</si>
  <si>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</si>
  <si>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</si>
  <si>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</si>
  <si>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</si>
  <si>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</si>
  <si>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</si>
  <si>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</si>
  <si>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</si>
  <si>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</si>
  <si>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</si>
  <si>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</si>
  <si>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</si>
  <si>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</si>
  <si>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</si>
  <si>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</si>
  <si>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</si>
  <si>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</si>
  <si>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</si>
  <si>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</si>
  <si>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</si>
  <si>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</si>
  <si>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</si>
  <si>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</si>
  <si>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</si>
  <si>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</si>
  <si>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</si>
  <si>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</si>
  <si>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</si>
  <si>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</si>
  <si>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</si>
  <si>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</si>
  <si>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</si>
  <si>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</si>
  <si>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</si>
  <si>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</si>
  <si>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</si>
  <si>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</si>
  <si>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</si>
  <si>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</si>
  <si>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</si>
  <si>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</si>
  <si>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</si>
  <si>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</si>
  <si>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</si>
  <si>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</si>
  <si>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</si>
  <si>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</si>
  <si>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</si>
  <si>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</si>
  <si>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</si>
  <si>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</si>
  <si>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</si>
  <si>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</si>
  <si>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</si>
  <si>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</si>
  <si>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</si>
  <si>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</si>
  <si>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</si>
  <si>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</si>
  <si>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</si>
  <si>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</si>
  <si>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</si>
  <si>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</si>
  <si>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</si>
  <si>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</si>
  <si>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</si>
  <si>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</si>
  <si>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</si>
  <si>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</si>
  <si>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</si>
  <si>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</si>
  <si>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</si>
  <si>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</si>
  <si>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</si>
  <si>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</si>
  <si>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</si>
  <si>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</si>
  <si>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</si>
  <si>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</si>
  <si>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</si>
  <si>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</si>
  <si>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</si>
  <si>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</si>
  <si>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</si>
  <si>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</si>
  <si>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</si>
  <si>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</si>
  <si>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</si>
  <si>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</si>
  <si>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</si>
  <si>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</si>
  <si>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</si>
  <si>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</si>
  <si>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</si>
  <si>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</si>
  <si>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</si>
  <si>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</si>
  <si>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</si>
  <si>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</si>
  <si>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</si>
  <si>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</si>
  <si>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</si>
  <si>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</si>
  <si>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</si>
  <si>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</si>
  <si>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</si>
  <si>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</si>
  <si>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</si>
  <si>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</si>
  <si>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</si>
  <si>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</si>
  <si>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</si>
  <si>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</si>
  <si>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</si>
  <si>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</si>
  <si>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</si>
  <si>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</si>
  <si>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</si>
  <si>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</si>
  <si>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</si>
  <si>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</si>
  <si>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</si>
  <si>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</si>
  <si>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</si>
  <si>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</si>
  <si>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</si>
  <si>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</si>
  <si>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</si>
  <si>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</si>
  <si>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</si>
  <si>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</si>
  <si>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</si>
  <si>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</si>
  <si>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</si>
  <si>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</si>
  <si>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</si>
  <si>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</si>
  <si>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</si>
  <si>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</si>
  <si>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</si>
  <si>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</si>
  <si>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</si>
  <si>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</si>
  <si>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</si>
  <si>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</si>
  <si>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</si>
  <si>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</si>
  <si>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</si>
  <si>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</si>
  <si>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</si>
  <si>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</si>
  <si>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</si>
  <si>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</si>
  <si>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</si>
  <si>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</si>
  <si>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</si>
  <si>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</si>
  <si>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</si>
  <si>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</si>
  <si>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</si>
  <si>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</si>
  <si>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</si>
  <si>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</si>
  <si>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</si>
  <si>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</si>
  <si>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</si>
  <si>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</si>
  <si>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</si>
  <si>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</si>
  <si>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</si>
  <si>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</si>
  <si>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</si>
  <si>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</si>
  <si>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</si>
  <si>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</si>
  <si>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</si>
  <si>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</si>
  <si>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</si>
  <si>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</si>
  <si>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</si>
  <si>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</si>
  <si>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</si>
  <si>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</si>
  <si>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</si>
  <si>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</si>
  <si>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</si>
  <si>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</si>
  <si>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</si>
  <si>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</si>
  <si>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</si>
  <si>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</si>
  <si>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</si>
  <si>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</si>
  <si>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</si>
  <si>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</si>
  <si>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</si>
  <si>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</si>
  <si>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</si>
  <si>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</si>
  <si>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</si>
  <si>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</si>
  <si>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</si>
  <si>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</si>
  <si>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</si>
  <si>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</si>
  <si>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</si>
  <si>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</si>
  <si>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</si>
  <si>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</si>
  <si>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</si>
  <si>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</si>
  <si>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</si>
  <si>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</si>
  <si>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</si>
  <si>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</si>
  <si>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</si>
  <si>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</si>
  <si>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</si>
  <si>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</si>
  <si>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</si>
  <si>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</si>
  <si>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</si>
  <si>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</si>
  <si>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</si>
  <si>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</si>
  <si>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</si>
  <si>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</si>
  <si>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</si>
  <si>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</si>
  <si>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</si>
  <si>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</si>
  <si>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</si>
  <si>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</si>
  <si>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</si>
  <si>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</si>
  <si>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</si>
  <si>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</si>
  <si>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</si>
  <si>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</si>
  <si>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</si>
  <si>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</si>
  <si>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</si>
  <si>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</si>
  <si>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</si>
  <si>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</si>
  <si>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</si>
  <si>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</si>
  <si>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</si>
  <si>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</si>
  <si>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</si>
  <si>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</si>
  <si>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</si>
  <si>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</si>
  <si>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</si>
  <si>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</si>
  <si>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</si>
  <si>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</si>
  <si>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</si>
  <si>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</si>
  <si>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</si>
  <si>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</si>
  <si>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</si>
  <si>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</si>
  <si>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</si>
  <si>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</si>
  <si>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</si>
  <si>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</si>
  <si>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</si>
  <si>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</si>
  <si>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</si>
  <si>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</si>
  <si>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</si>
  <si>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</si>
  <si>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</si>
  <si>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</si>
  <si>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</si>
  <si>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</si>
  <si>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</si>
  <si>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</si>
  <si>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</si>
  <si>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</si>
  <si>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</si>
  <si>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</si>
  <si>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</si>
  <si>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</si>
  <si>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</si>
  <si>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</si>
  <si>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</si>
  <si>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</si>
  <si>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</si>
  <si>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</si>
  <si>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</si>
  <si>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</si>
  <si>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</si>
  <si>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</si>
  <si>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</si>
  <si>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</si>
  <si>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</si>
  <si>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</si>
  <si>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</si>
  <si>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</si>
  <si>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</si>
  <si>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</si>
  <si>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</si>
  <si>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</si>
  <si>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</si>
  <si>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</si>
  <si>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</si>
  <si>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</si>
  <si>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</si>
  <si>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</si>
  <si>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</si>
  <si>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</si>
  <si>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</si>
  <si>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</si>
  <si>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</si>
  <si>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</si>
  <si>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</si>
  <si>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</si>
  <si>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</si>
  <si>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</si>
  <si>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</si>
  <si>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</si>
  <si>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</si>
  <si>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</si>
  <si>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</si>
  <si>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</si>
  <si>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</si>
  <si>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</si>
  <si>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</si>
  <si>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</si>
  <si>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</si>
  <si>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</si>
  <si>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</si>
  <si>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</si>
  <si>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</si>
  <si>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</si>
  <si>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</si>
  <si>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</si>
  <si>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</si>
  <si>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</si>
  <si>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</si>
  <si>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</si>
  <si>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</si>
  <si>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</si>
  <si>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</si>
  <si>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</si>
  <si>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</si>
  <si>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</si>
  <si>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</si>
  <si>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</si>
  <si>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</si>
  <si>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</si>
  <si>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</si>
  <si>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</si>
  <si>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</si>
  <si>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</si>
  <si>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</si>
  <si>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</si>
  <si>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</si>
  <si>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</si>
  <si>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</si>
  <si>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</si>
  <si>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</si>
  <si>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</si>
  <si>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</si>
  <si>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</si>
  <si>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</si>
  <si>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</si>
  <si>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</si>
  <si>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</si>
  <si>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</si>
  <si>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</si>
  <si>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</si>
  <si>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</si>
  <si>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</si>
  <si>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</si>
  <si>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</si>
  <si>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</si>
  <si>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</si>
  <si>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</si>
  <si>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</si>
  <si>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</si>
  <si>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</si>
  <si>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</si>
  <si>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</si>
  <si>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</si>
  <si>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</si>
  <si>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</si>
  <si>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</si>
  <si>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</si>
  <si>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</si>
  <si>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</si>
  <si>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</si>
  <si>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</si>
  <si>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</si>
  <si>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</si>
  <si>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</si>
  <si>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</si>
  <si>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</si>
  <si>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</si>
  <si>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</si>
  <si>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</si>
  <si>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</si>
  <si>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</si>
  <si>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</si>
  <si>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</si>
  <si>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</si>
  <si>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</si>
  <si>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</si>
  <si>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</si>
  <si>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</si>
  <si>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</si>
  <si>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</si>
  <si>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</si>
  <si>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</si>
  <si>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</si>
  <si>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</si>
  <si>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</si>
  <si>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</si>
  <si>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</si>
  <si>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</si>
  <si>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</si>
  <si>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</si>
  <si>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</si>
  <si>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</si>
  <si>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</si>
  <si>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</si>
  <si>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</si>
  <si>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</si>
  <si>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</si>
  <si>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</si>
  <si>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</si>
  <si>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</si>
  <si>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</si>
  <si>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</si>
  <si>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</si>
  <si>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</si>
  <si>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</si>
  <si>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</si>
  <si>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</si>
  <si>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</si>
  <si>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</si>
  <si>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</si>
  <si>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</si>
  <si>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</si>
  <si>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</si>
  <si>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</si>
  <si>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</si>
  <si>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</si>
  <si>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</si>
  <si>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</si>
  <si>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</si>
  <si>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</si>
  <si>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</si>
  <si>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</si>
  <si>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</si>
  <si>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</si>
  <si>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</si>
  <si>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</si>
  <si>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</si>
  <si>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</si>
  <si>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</si>
  <si>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</si>
  <si>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</si>
  <si>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</si>
  <si>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</si>
  <si>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</si>
  <si>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</si>
  <si>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</si>
  <si>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</si>
  <si>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</si>
  <si>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</si>
  <si>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</si>
  <si>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</si>
  <si>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</si>
  <si>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</si>
  <si>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</si>
  <si>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</si>
  <si>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</si>
  <si>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</si>
  <si>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</si>
  <si>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</si>
  <si>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</si>
  <si>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</si>
  <si>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</si>
  <si>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</si>
  <si>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</si>
  <si>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</si>
  <si>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</si>
  <si>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</si>
  <si>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</si>
  <si>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</si>
  <si>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</si>
  <si>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</si>
  <si>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</si>
  <si>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</si>
  <si>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</si>
  <si>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</si>
  <si>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</si>
  <si>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</si>
  <si>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</si>
  <si>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</si>
  <si>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</si>
  <si>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</si>
  <si>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</si>
  <si>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</si>
  <si>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</si>
  <si>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</si>
  <si>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</si>
  <si>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</si>
  <si>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</si>
  <si>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</si>
  <si>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</si>
  <si>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</si>
  <si>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</si>
  <si>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</si>
  <si>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</si>
  <si>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</si>
  <si>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</si>
  <si>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</si>
  <si>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</si>
  <si>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</si>
  <si>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</si>
  <si>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</si>
  <si>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</si>
  <si>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</si>
  <si>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</si>
  <si>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</si>
  <si>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</si>
  <si>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</si>
  <si>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</si>
  <si>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</si>
  <si>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</si>
  <si>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</si>
  <si>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</si>
  <si>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</si>
  <si>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</si>
  <si>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</si>
  <si>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</si>
  <si>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</si>
  <si>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</si>
  <si>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</si>
  <si>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</si>
  <si>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</si>
  <si>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</si>
  <si>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</si>
  <si>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</si>
  <si>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</si>
  <si>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</si>
  <si>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</si>
  <si>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</si>
  <si>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</si>
  <si>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</si>
  <si>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</si>
  <si>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</si>
  <si>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</si>
  <si>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</si>
  <si>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</si>
  <si>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</si>
  <si>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</si>
  <si>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</si>
  <si>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</si>
  <si>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</si>
  <si>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</si>
  <si>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</si>
  <si>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</si>
  <si>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</si>
  <si>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</si>
  <si>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</si>
  <si>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</si>
  <si>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</si>
  <si>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</si>
  <si>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</si>
  <si>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</si>
  <si>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</si>
  <si>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</si>
  <si>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</si>
  <si>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</si>
  <si>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</si>
  <si>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</si>
  <si>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</si>
  <si>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</si>
  <si>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</si>
  <si>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</si>
  <si>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</si>
  <si>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</si>
  <si>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</si>
  <si>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</si>
  <si>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</si>
  <si>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</si>
  <si>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</si>
  <si>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</si>
  <si>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</si>
  <si>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</si>
  <si>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</si>
  <si>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</si>
  <si>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</si>
  <si>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</si>
  <si>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</si>
  <si>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</si>
  <si>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</si>
  <si>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</si>
  <si>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</si>
  <si>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</si>
  <si>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</si>
  <si>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</si>
  <si>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</si>
  <si>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</si>
  <si>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</si>
  <si>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</si>
  <si>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</si>
  <si>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</si>
  <si>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</si>
  <si>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</si>
  <si>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</si>
  <si>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</si>
  <si>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</si>
  <si>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</si>
  <si>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</si>
  <si>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</si>
  <si>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</si>
  <si>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</si>
  <si>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</si>
  <si>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</si>
  <si>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</si>
  <si>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</si>
  <si>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</si>
  <si>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</si>
  <si>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</si>
  <si>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</si>
  <si>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</si>
  <si>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</si>
  <si>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</si>
  <si>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</si>
  <si>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</si>
  <si>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</si>
  <si>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</si>
  <si>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</si>
  <si>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</si>
  <si>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</si>
  <si>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</si>
  <si>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</si>
  <si>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</si>
  <si>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</si>
  <si>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</si>
  <si>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</si>
  <si>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</si>
  <si>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</si>
  <si>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</si>
  <si>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</si>
  <si>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</si>
  <si>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</si>
  <si>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</si>
  <si>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</si>
  <si>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</si>
  <si>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</si>
  <si>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</si>
  <si>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</si>
  <si>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</si>
  <si>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</si>
  <si>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</si>
  <si>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</si>
  <si>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</si>
  <si>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</si>
  <si>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</si>
  <si>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</si>
  <si>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</si>
  <si>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</si>
  <si>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</si>
  <si>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</si>
  <si>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</si>
  <si>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</si>
  <si>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</si>
  <si>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</si>
  <si>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</si>
  <si>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</si>
  <si>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</si>
  <si>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</si>
  <si>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</si>
  <si>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</si>
  <si>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</si>
  <si>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</si>
  <si>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</si>
  <si>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</si>
  <si>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</si>
  <si>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</si>
  <si>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</si>
  <si>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</si>
  <si>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</si>
  <si>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</si>
  <si>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</si>
  <si>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</si>
  <si>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</si>
  <si>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</si>
  <si>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</si>
  <si>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</si>
  <si>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</si>
  <si>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</si>
  <si>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</si>
  <si>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</si>
  <si>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</si>
  <si>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</si>
  <si>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</si>
  <si>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</si>
  <si>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</si>
  <si>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</si>
  <si>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</si>
  <si>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</si>
  <si>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</si>
  <si>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</si>
  <si>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</si>
  <si>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</si>
  <si>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</si>
  <si>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</si>
  <si>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</si>
  <si>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</si>
  <si>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</si>
  <si>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</si>
  <si>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</si>
  <si>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</si>
  <si>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</si>
  <si>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</si>
  <si>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</si>
  <si>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</si>
  <si>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</si>
  <si>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</si>
  <si>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</si>
  <si>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</si>
  <si>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</si>
  <si>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</si>
  <si>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</si>
  <si>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</si>
  <si>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</si>
  <si>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</si>
  <si>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</si>
  <si>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</si>
  <si>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</si>
  <si>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</si>
  <si>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</si>
  <si>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</si>
  <si>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</si>
  <si>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</si>
  <si>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</si>
  <si>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</si>
  <si>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</si>
  <si>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</si>
  <si>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</si>
  <si>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</si>
  <si>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</si>
  <si>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</si>
  <si>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</si>
  <si>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</si>
  <si>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</si>
  <si>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</si>
  <si>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</si>
  <si>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</si>
  <si>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</si>
  <si>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</si>
  <si>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</si>
  <si>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</si>
  <si>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</si>
  <si>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</si>
  <si>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</si>
  <si>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</si>
  <si>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</si>
  <si>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</si>
  <si>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</si>
  <si>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</si>
  <si>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</si>
  <si>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</si>
  <si>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</si>
  <si>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</si>
  <si>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</si>
  <si>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</si>
  <si>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</si>
  <si>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</si>
  <si>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</si>
  <si>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</si>
  <si>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</si>
  <si>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</si>
  <si>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</si>
  <si>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</si>
  <si>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</si>
  <si>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</si>
  <si>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</si>
  <si>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</si>
  <si>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</si>
  <si>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</si>
  <si>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</si>
  <si>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</si>
  <si>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</si>
  <si>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</si>
  <si>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</si>
  <si>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</si>
  <si>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</si>
  <si>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</si>
  <si>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</si>
  <si>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</si>
  <si>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</si>
  <si>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</si>
  <si>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</si>
  <si>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</si>
  <si>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</si>
  <si>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</si>
  <si>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</si>
  <si>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</si>
  <si>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</si>
  <si>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</si>
  <si>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</si>
  <si>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</si>
  <si>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</si>
  <si>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</si>
  <si>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</si>
  <si>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</si>
  <si>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</si>
  <si>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</si>
  <si>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</si>
  <si>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</si>
  <si>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</si>
  <si>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</si>
  <si>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</si>
  <si>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</si>
  <si>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</si>
  <si>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</si>
  <si>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</si>
  <si>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</si>
  <si>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</si>
  <si>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</si>
  <si>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</si>
  <si>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</si>
  <si>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</si>
  <si>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</si>
  <si>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</si>
  <si>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</si>
  <si>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</si>
  <si>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</si>
  <si>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</si>
  <si>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</si>
  <si>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</si>
  <si>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</si>
  <si>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</si>
  <si>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</si>
  <si>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</si>
  <si>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</si>
  <si>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</si>
  <si>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</si>
  <si>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</si>
  <si>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</si>
  <si>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</si>
  <si>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</si>
  <si>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</si>
  <si>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</si>
  <si>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</si>
  <si>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</si>
  <si>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</si>
  <si>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</si>
  <si>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</si>
  <si>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</si>
  <si>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</si>
  <si>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</si>
  <si>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</si>
  <si>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</si>
  <si>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</si>
  <si>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</si>
  <si>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</si>
  <si>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</si>
  <si>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</si>
  <si>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</si>
  <si>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</si>
  <si>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</si>
  <si>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</si>
  <si>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</si>
  <si>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</si>
  <si>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</si>
  <si>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</si>
  <si>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</si>
  <si>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</si>
  <si>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</si>
  <si>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</si>
  <si>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</si>
  <si>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</si>
  <si>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</si>
  <si>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</si>
  <si>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</si>
  <si>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</si>
  <si>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</si>
  <si>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</si>
  <si>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</si>
  <si>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</si>
  <si>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</si>
  <si>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</si>
  <si>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</si>
  <si>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</si>
  <si>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</si>
  <si>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</si>
  <si>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</si>
  <si>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</si>
  <si>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</si>
  <si>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</si>
  <si>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</si>
  <si>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</si>
  <si>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</si>
  <si>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</si>
  <si>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</si>
  <si>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</si>
  <si>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</si>
  <si>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</si>
  <si>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</si>
  <si>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</si>
  <si>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</si>
  <si>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</si>
  <si>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</si>
  <si>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</si>
  <si>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</si>
  <si>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</si>
  <si>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</si>
  <si>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</si>
  <si>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</si>
  <si>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</si>
  <si>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</si>
  <si>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</si>
  <si>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</si>
  <si>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</si>
  <si>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</si>
  <si>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</si>
  <si>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</si>
  <si>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</si>
  <si>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</si>
  <si>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</si>
  <si>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</si>
  <si>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</si>
  <si>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</si>
  <si>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</si>
  <si>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</si>
  <si>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</si>
  <si>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</si>
  <si>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</si>
  <si>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</si>
  <si>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</si>
  <si>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</si>
  <si>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</si>
  <si>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</si>
  <si>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</si>
  <si>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</si>
  <si>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</si>
  <si>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</si>
  <si>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</si>
  <si>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</si>
  <si>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</si>
  <si>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</si>
  <si>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</si>
  <si>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</si>
  <si>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</si>
  <si>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</si>
  <si>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</si>
  <si>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</si>
  <si>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</si>
  <si>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</si>
  <si>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</si>
  <si>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</si>
  <si>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</si>
  <si>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</si>
  <si>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</si>
  <si>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</si>
  <si>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</si>
  <si>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</si>
  <si>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</si>
  <si>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</si>
  <si>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</si>
  <si>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</si>
  <si>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</si>
  <si>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</si>
  <si>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</si>
  <si>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</si>
  <si>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</si>
  <si>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</si>
  <si>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</si>
  <si>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</si>
  <si>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</si>
  <si>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</si>
  <si>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</si>
  <si>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</si>
  <si>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</si>
  <si>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</si>
  <si>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</si>
  <si>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</si>
  <si>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</si>
  <si>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</si>
  <si>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</si>
  <si>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</si>
  <si>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</si>
  <si>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</si>
  <si>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</si>
  <si>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</si>
  <si>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</si>
  <si>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</si>
  <si>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</si>
  <si>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</si>
  <si>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</si>
  <si>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</si>
  <si>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</si>
  <si>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</si>
  <si>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</si>
  <si>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</si>
  <si>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</si>
  <si>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</si>
  <si>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</si>
  <si>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</si>
  <si>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</si>
  <si>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</si>
  <si>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</si>
  <si>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</si>
  <si>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</si>
  <si>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</si>
  <si>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</si>
  <si>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</si>
  <si>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</si>
  <si>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</si>
  <si>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</si>
  <si>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</si>
  <si>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</si>
  <si>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</si>
  <si>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</si>
  <si>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</si>
  <si>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</si>
  <si>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</si>
  <si>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</si>
  <si>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</si>
  <si>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</si>
  <si>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</si>
  <si>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</si>
  <si>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</si>
  <si>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</si>
  <si>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</si>
  <si>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</si>
  <si>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</si>
  <si>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</si>
  <si>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</si>
  <si>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</si>
  <si>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</si>
  <si>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</si>
  <si>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</si>
  <si>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</si>
  <si>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</si>
  <si>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</si>
  <si>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</si>
  <si>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</si>
  <si>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</si>
  <si>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</si>
  <si>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</si>
  <si>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</si>
  <si>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</si>
  <si>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</si>
  <si>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</si>
  <si>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</si>
  <si>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</si>
  <si>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</si>
  <si>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</si>
  <si>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</si>
  <si>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</si>
  <si>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</si>
  <si>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</si>
  <si>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</si>
  <si>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</si>
  <si>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</si>
  <si>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</si>
  <si>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</si>
  <si>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</si>
  <si>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</si>
  <si>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</si>
  <si>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</si>
  <si>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</si>
  <si>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</si>
  <si>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</si>
  <si>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</si>
  <si>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</si>
  <si>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</si>
  <si>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</si>
  <si>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</si>
  <si>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</si>
  <si>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</si>
  <si>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</si>
  <si>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</si>
  <si>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</si>
  <si>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</si>
  <si>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</si>
  <si>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</si>
  <si>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</si>
  <si>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</si>
  <si>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</si>
  <si>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</si>
  <si>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</si>
  <si>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</si>
  <si>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</si>
  <si>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</si>
  <si>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</si>
  <si>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</si>
  <si>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</si>
  <si>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</si>
  <si>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</si>
  <si>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</si>
  <si>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</si>
  <si>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</si>
  <si>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</si>
  <si>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</si>
  <si>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</si>
  <si>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</si>
  <si>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</si>
  <si>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</si>
  <si>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</si>
  <si>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</si>
  <si>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</si>
  <si>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</si>
  <si>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</si>
  <si>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</si>
  <si>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</si>
  <si>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</si>
  <si>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</si>
  <si>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</si>
  <si>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</si>
  <si>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</si>
  <si>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</si>
  <si>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</si>
  <si>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</si>
  <si>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</si>
  <si>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</si>
  <si>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</si>
  <si>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</si>
  <si>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</si>
  <si>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</si>
  <si>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</si>
  <si>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</si>
  <si>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</si>
  <si>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</si>
  <si>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</si>
  <si>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</si>
  <si>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</si>
  <si>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</si>
  <si>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</si>
  <si>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</si>
  <si>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</si>
  <si>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</si>
  <si>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</si>
  <si>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</si>
  <si>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</si>
  <si>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</si>
  <si>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</si>
  <si>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</si>
  <si>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</si>
  <si>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</si>
  <si>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</si>
  <si>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</si>
  <si>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</si>
  <si>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</si>
  <si>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</si>
  <si>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</si>
  <si>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</si>
  <si>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</si>
  <si>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</si>
  <si>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</si>
  <si>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</si>
  <si>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</si>
  <si>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</si>
  <si>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</si>
  <si>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</si>
  <si>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</si>
  <si>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</si>
  <si>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</si>
  <si>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</si>
  <si>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</si>
  <si>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</si>
  <si>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</si>
  <si>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</si>
  <si>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</si>
  <si>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</si>
  <si>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</si>
  <si>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</si>
  <si>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</si>
  <si>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</si>
  <si>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</si>
  <si>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</si>
  <si>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</si>
  <si>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</si>
  <si>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</si>
  <si>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</si>
  <si>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</si>
  <si>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</si>
  <si>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</si>
  <si>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</si>
  <si>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</si>
  <si>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</si>
  <si>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</si>
  <si>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</si>
  <si>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</si>
  <si>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</si>
  <si>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</si>
  <si>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</si>
  <si>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</si>
  <si>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</si>
  <si>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</si>
  <si>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</si>
  <si>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</si>
  <si>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</si>
  <si>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</si>
  <si>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</si>
  <si>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</si>
  <si>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</si>
  <si>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</si>
  <si>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</si>
  <si>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</si>
  <si>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</si>
  <si>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</si>
  <si>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</si>
  <si>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</si>
  <si>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</si>
  <si>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</si>
  <si>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</si>
  <si>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</si>
  <si>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</si>
  <si>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</si>
  <si>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</si>
  <si>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</si>
  <si>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</si>
  <si>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</si>
  <si>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</si>
  <si>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</si>
  <si>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</si>
  <si>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</si>
  <si>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</si>
  <si>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</si>
  <si>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</si>
  <si>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</si>
  <si>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</si>
  <si>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</si>
  <si>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</si>
  <si>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</si>
  <si>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</si>
  <si>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</si>
  <si>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</si>
  <si>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</si>
  <si>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</si>
  <si>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</si>
  <si>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</si>
  <si>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</si>
  <si>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</si>
  <si>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</si>
  <si>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</si>
  <si>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</si>
  <si>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</si>
  <si>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</si>
  <si>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</si>
  <si>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</si>
  <si>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</si>
  <si>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</si>
  <si>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</si>
  <si>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</si>
  <si>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</si>
  <si>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</si>
  <si>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</si>
  <si>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</si>
  <si>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</si>
  <si>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</si>
  <si>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</si>
  <si>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</si>
  <si>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</si>
  <si>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</si>
  <si>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</si>
  <si>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</si>
  <si>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</si>
  <si>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</si>
  <si>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</si>
  <si>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</si>
  <si>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</si>
  <si>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</si>
  <si>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</si>
  <si>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</si>
  <si>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</si>
  <si>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</si>
  <si>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</si>
  <si>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</si>
  <si>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</si>
  <si>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</si>
  <si>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</si>
  <si>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</si>
  <si>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</si>
  <si>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</si>
  <si>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</si>
  <si>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</si>
  <si>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</si>
  <si>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</si>
  <si>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</si>
  <si>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</si>
  <si>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</si>
  <si>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</si>
  <si>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</si>
  <si>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</si>
  <si>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</si>
  <si>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</si>
  <si>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</si>
  <si>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</si>
  <si>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</si>
  <si>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</si>
  <si>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</si>
  <si>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</si>
  <si>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</si>
  <si>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</si>
  <si>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</si>
  <si>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</si>
  <si>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</si>
  <si>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</si>
  <si>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</si>
  <si>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</si>
  <si>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</si>
  <si>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</si>
  <si>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</si>
  <si>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</si>
  <si>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</si>
  <si>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</si>
  <si>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</si>
  <si>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</si>
  <si>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</si>
  <si>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</si>
  <si>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</si>
  <si>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</si>
  <si>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</si>
  <si>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</si>
  <si>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</si>
  <si>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</si>
  <si>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</si>
  <si>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</si>
  <si>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</si>
  <si>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</si>
  <si>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</si>
  <si>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</si>
  <si>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</si>
  <si>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</si>
  <si>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</si>
  <si>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</si>
  <si>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</si>
  <si>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</si>
  <si>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</si>
  <si>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</si>
  <si>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</si>
  <si>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</si>
  <si>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</si>
  <si>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</si>
  <si>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</si>
  <si>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</si>
  <si>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</si>
  <si>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</si>
  <si>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</si>
  <si>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</si>
  <si>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</si>
  <si>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</si>
  <si>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</si>
  <si>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</si>
  <si>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</si>
  <si>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</si>
  <si>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</si>
  <si>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</si>
  <si>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</si>
  <si>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</si>
  <si>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</si>
  <si>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</si>
  <si>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</si>
  <si>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</si>
  <si>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</si>
  <si>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</si>
  <si>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</si>
  <si>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</si>
  <si>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</si>
  <si>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</si>
  <si>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</si>
  <si>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</si>
  <si>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</si>
  <si>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</si>
  <si>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</si>
  <si>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</si>
  <si>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</si>
  <si>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</si>
  <si>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</si>
  <si>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</si>
  <si>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</si>
  <si>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</si>
  <si>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</si>
  <si>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</si>
  <si>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</si>
  <si>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</si>
  <si>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</si>
  <si>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</si>
  <si>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</si>
  <si>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</si>
  <si>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</si>
  <si>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</si>
  <si>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</si>
  <si>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</si>
  <si>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</si>
  <si>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</si>
  <si>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</si>
  <si>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</si>
  <si>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</si>
  <si>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</si>
  <si>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</si>
  <si>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</si>
  <si>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</si>
  <si>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</si>
  <si>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</si>
  <si>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</si>
  <si>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</si>
  <si>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</si>
  <si>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</si>
  <si>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</si>
  <si>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</si>
  <si>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</si>
  <si>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</si>
  <si>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</si>
  <si>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</si>
  <si>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</si>
  <si>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</si>
  <si>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</si>
  <si>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</si>
  <si>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</si>
  <si>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</si>
  <si>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</si>
  <si>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</si>
  <si>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</si>
  <si>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</si>
  <si>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</si>
  <si>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</si>
  <si>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</si>
  <si>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</si>
  <si>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</si>
  <si>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</si>
  <si>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</si>
  <si>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</si>
  <si>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</si>
  <si>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</si>
  <si>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</si>
  <si>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</si>
  <si>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</si>
  <si>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</si>
  <si>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</si>
  <si>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</si>
  <si>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</si>
  <si>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</si>
  <si>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</si>
  <si>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</si>
  <si>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</si>
  <si>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</si>
  <si>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</si>
  <si>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</si>
  <si>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</si>
  <si>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</si>
  <si>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</si>
  <si>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</si>
  <si>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</si>
  <si>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</si>
  <si>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</si>
  <si>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</si>
  <si>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</si>
  <si>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</si>
  <si>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</si>
  <si>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</si>
  <si>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</si>
  <si>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</si>
  <si>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</si>
  <si>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</si>
  <si>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</si>
  <si>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</si>
  <si>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</si>
  <si>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</si>
  <si>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</si>
  <si>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</si>
  <si>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</si>
  <si>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</si>
  <si>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</si>
  <si>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</si>
  <si>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</si>
  <si>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</si>
  <si>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</si>
  <si>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</si>
  <si>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</si>
  <si>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</si>
  <si>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</si>
  <si>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</si>
  <si>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</si>
  <si>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</si>
  <si>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</si>
  <si>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</si>
  <si>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</si>
  <si>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</si>
  <si>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</si>
  <si>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</si>
  <si>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</si>
  <si>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</si>
  <si>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</si>
  <si>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</si>
  <si>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</si>
  <si>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</si>
  <si>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</si>
  <si>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</si>
  <si>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</si>
  <si>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</si>
  <si>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</si>
  <si>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</si>
  <si>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</si>
  <si>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</si>
  <si>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</si>
  <si>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</si>
  <si>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</si>
  <si>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</si>
  <si>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</si>
  <si>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</si>
  <si>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</si>
  <si>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</si>
  <si>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</si>
  <si>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</si>
  <si>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</si>
  <si>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</si>
  <si>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</si>
  <si>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</si>
  <si>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</si>
  <si>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</si>
  <si>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</si>
  <si>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</si>
  <si>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</si>
  <si>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</si>
  <si>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</si>
  <si>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</si>
  <si>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</si>
  <si>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</si>
  <si>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</si>
  <si>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</si>
  <si>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</si>
  <si>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</si>
  <si>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</si>
  <si>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</si>
  <si>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</si>
  <si>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</si>
  <si>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</si>
  <si>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</si>
  <si>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</si>
  <si>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</si>
  <si>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</si>
  <si>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</si>
  <si>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</si>
  <si>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</si>
  <si>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</si>
  <si>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</si>
  <si>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</si>
  <si>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</si>
  <si>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</si>
  <si>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</si>
  <si>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</si>
  <si>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</si>
  <si>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</si>
  <si>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</si>
  <si>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</si>
  <si>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</si>
  <si>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</si>
  <si>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</si>
  <si>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</si>
  <si>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</si>
  <si>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</si>
  <si>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</si>
  <si>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</si>
  <si>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</si>
  <si>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</si>
  <si>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</si>
  <si>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</si>
  <si>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</si>
  <si>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</si>
  <si>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</si>
  <si>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</si>
  <si>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</si>
  <si>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</si>
  <si>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</si>
  <si>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</si>
  <si>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</si>
  <si>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</si>
  <si>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</si>
  <si>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</si>
  <si>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</si>
  <si>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</si>
  <si>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</si>
  <si>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</si>
  <si>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</si>
  <si>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</si>
  <si>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</si>
  <si>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</si>
  <si>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</si>
  <si>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</si>
  <si>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</si>
  <si>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</si>
  <si>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</si>
  <si>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</si>
  <si>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</si>
  <si>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</si>
  <si>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</si>
  <si>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</si>
  <si>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</si>
  <si>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</si>
  <si>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</si>
  <si>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</si>
  <si>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</si>
  <si>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</si>
  <si>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</si>
  <si>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</si>
  <si>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</si>
  <si>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</si>
  <si>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</si>
  <si>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</si>
  <si>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</si>
  <si>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</si>
  <si>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</si>
  <si>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</si>
  <si>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</si>
  <si>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</si>
  <si>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</si>
  <si>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</si>
  <si>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</si>
  <si>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</si>
  <si>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</si>
  <si>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</si>
  <si>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</si>
  <si>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</si>
  <si>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</si>
  <si>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</si>
  <si>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</si>
  <si>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</si>
  <si>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</si>
  <si>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</si>
  <si>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</si>
  <si>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</si>
  <si>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</si>
  <si>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</si>
  <si>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</si>
  <si>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</si>
  <si>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</si>
  <si>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</si>
  <si>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</si>
  <si>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</si>
  <si>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</si>
  <si>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</si>
  <si>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</si>
  <si>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</si>
  <si>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</si>
  <si>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</si>
  <si>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</si>
  <si>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</si>
  <si>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</si>
  <si>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</si>
  <si>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</si>
  <si>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</si>
  <si>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</si>
  <si>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</si>
  <si>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</si>
  <si>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</si>
  <si>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</si>
  <si>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</si>
  <si>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</si>
  <si>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</si>
  <si>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</si>
  <si>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</si>
  <si>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</si>
  <si>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</si>
  <si>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</si>
  <si>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</si>
  <si>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</si>
  <si>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</si>
  <si>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</si>
  <si>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</si>
  <si>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</si>
  <si>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</si>
  <si>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</si>
  <si>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</si>
  <si>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</si>
  <si>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</si>
  <si>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</si>
  <si>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</si>
  <si>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</si>
  <si>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</si>
  <si>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</si>
  <si>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</si>
  <si>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</si>
  <si>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</si>
  <si>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</si>
  <si>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</si>
  <si>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</si>
  <si>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</si>
  <si>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</si>
  <si>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</si>
  <si>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</si>
  <si>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</si>
  <si>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</si>
  <si>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</si>
  <si>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</si>
  <si>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</si>
  <si>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</si>
  <si>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</si>
  <si>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</si>
  <si>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</si>
  <si>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</si>
  <si>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</si>
  <si>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</si>
  <si>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</si>
  <si>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</si>
  <si>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</si>
  <si>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</si>
  <si>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</si>
  <si>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</si>
  <si>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</si>
  <si>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</si>
  <si>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</si>
  <si>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</si>
  <si>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</si>
  <si>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</si>
  <si>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</si>
  <si>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</si>
  <si>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</si>
  <si>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</si>
  <si>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</si>
  <si>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</si>
  <si>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</si>
  <si>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</si>
  <si>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</si>
  <si>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</si>
  <si>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</si>
  <si>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</si>
  <si>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</si>
  <si>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</si>
  <si>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</si>
  <si>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</si>
  <si>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</si>
  <si>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</si>
  <si>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</si>
  <si>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</si>
  <si>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</si>
  <si>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</si>
  <si>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</si>
  <si>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</si>
  <si>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</si>
  <si>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</si>
  <si>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</si>
  <si>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</si>
  <si>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</si>
  <si>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</si>
  <si>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</si>
  <si>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</si>
  <si>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</si>
  <si>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</si>
  <si>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</si>
  <si>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</si>
  <si>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</si>
  <si>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</si>
  <si>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</si>
  <si>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</si>
  <si>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</si>
  <si>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</si>
  <si>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</si>
  <si>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</si>
  <si>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</si>
  <si>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</si>
  <si>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</si>
  <si>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</si>
  <si>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</si>
  <si>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</si>
  <si>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</si>
  <si>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</si>
  <si>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</si>
  <si>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</si>
  <si>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</si>
  <si>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</si>
  <si>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</si>
  <si>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</si>
  <si>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</si>
  <si>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</si>
  <si>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</si>
  <si>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</si>
  <si>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</si>
  <si>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</si>
  <si>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</si>
  <si>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</si>
  <si>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</si>
  <si>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</si>
  <si>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</si>
  <si>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</si>
  <si>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</si>
  <si>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</si>
  <si>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</si>
  <si>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</si>
  <si>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</si>
  <si>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</si>
  <si>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</si>
  <si>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</si>
  <si>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</si>
  <si>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</si>
  <si>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</si>
  <si>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</si>
  <si>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</si>
  <si>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</si>
  <si>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</si>
  <si>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</si>
  <si>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</si>
  <si>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</si>
  <si>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</si>
  <si>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</si>
  <si>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</si>
  <si>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</si>
  <si>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</si>
  <si>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</si>
  <si>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</si>
  <si>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</si>
  <si>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</si>
  <si>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</si>
  <si>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</si>
  <si>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</si>
  <si>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</si>
  <si>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</si>
  <si>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</si>
  <si>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</si>
  <si>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</si>
  <si>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</si>
  <si>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</si>
  <si>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</si>
  <si>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</si>
  <si>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</si>
  <si>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</si>
  <si>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</si>
  <si>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</si>
  <si>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</si>
  <si>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</si>
  <si>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</si>
  <si>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</si>
  <si>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</si>
  <si>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</si>
  <si>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</si>
  <si>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</si>
  <si>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</si>
  <si>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</si>
  <si>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</si>
  <si>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</si>
  <si>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</si>
  <si>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</si>
  <si>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</si>
  <si>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</si>
  <si>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</si>
  <si>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</si>
  <si>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</si>
  <si>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</si>
  <si>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</si>
  <si>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</si>
  <si>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</si>
  <si>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</si>
  <si>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</si>
  <si>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</si>
  <si>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</si>
  <si>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</si>
  <si>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</si>
  <si>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</si>
  <si>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</si>
  <si>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</si>
  <si>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</si>
  <si>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</si>
  <si>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</si>
  <si>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</si>
  <si>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</si>
  <si>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</si>
  <si>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</si>
  <si>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</si>
  <si>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</si>
  <si>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</si>
  <si>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</si>
  <si>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</si>
  <si>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</si>
  <si>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</si>
  <si>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</si>
  <si>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</si>
  <si>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</si>
  <si>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</si>
  <si>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</si>
  <si>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</si>
  <si>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</si>
  <si>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</si>
  <si>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</si>
  <si>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</si>
  <si>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</si>
  <si>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</si>
  <si>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</si>
  <si>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</si>
  <si>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</si>
  <si>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</si>
  <si>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</si>
  <si>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</si>
  <si>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</si>
  <si>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</si>
  <si>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</si>
  <si>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</si>
  <si>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</si>
  <si>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</si>
  <si>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</si>
  <si>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</si>
  <si>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</si>
  <si>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</si>
  <si>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</si>
  <si>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</si>
  <si>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</si>
  <si>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</si>
  <si>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</si>
  <si>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</si>
  <si>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</si>
  <si>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</si>
  <si>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</si>
  <si>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</si>
  <si>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</si>
  <si>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</si>
  <si>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</si>
  <si>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</si>
  <si>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</si>
  <si>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</si>
  <si>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</si>
  <si>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</si>
  <si>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</si>
  <si>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</si>
  <si>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</si>
  <si>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</si>
  <si>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</si>
  <si>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</si>
  <si>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</si>
  <si>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</si>
  <si>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</si>
  <si>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</si>
  <si>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</si>
  <si>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</si>
  <si>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</si>
  <si>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</si>
  <si>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</si>
  <si>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</si>
  <si>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</si>
  <si>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</si>
  <si>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</si>
  <si>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</si>
  <si>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</si>
  <si>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</si>
  <si>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</si>
  <si>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</si>
  <si>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</si>
  <si>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</si>
  <si>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</si>
  <si>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</si>
  <si>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</si>
  <si>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</si>
  <si>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</si>
  <si>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</si>
  <si>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</si>
  <si>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</si>
  <si>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</si>
  <si>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</si>
  <si>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</si>
  <si>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</si>
  <si>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</si>
  <si>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</si>
  <si>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</si>
  <si>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</si>
  <si>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</si>
  <si>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</si>
  <si>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</si>
  <si>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</si>
  <si>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</si>
  <si>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</si>
  <si>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</si>
  <si>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</si>
  <si>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</si>
  <si>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</si>
  <si>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</si>
  <si>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</si>
  <si>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</si>
  <si>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</si>
  <si>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</si>
  <si>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</si>
  <si>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</si>
  <si>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</si>
  <si>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</si>
  <si>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</si>
  <si>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</si>
  <si>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</si>
  <si>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</si>
  <si>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</si>
  <si>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</si>
  <si>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</si>
  <si>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</si>
  <si>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</si>
  <si>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</si>
  <si>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</si>
  <si>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</si>
  <si>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</si>
  <si>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</si>
  <si>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</si>
  <si>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</si>
  <si>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</si>
  <si>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</si>
  <si>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</si>
  <si>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</si>
  <si>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</si>
  <si>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</si>
  <si>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</si>
  <si>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</si>
  <si>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</si>
  <si>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</si>
  <si>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</si>
  <si>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</si>
  <si>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</si>
  <si>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</si>
  <si>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</si>
  <si>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</si>
  <si>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</si>
  <si>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</si>
  <si>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</si>
  <si>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</si>
  <si>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</si>
  <si>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</si>
  <si>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</si>
  <si>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</si>
  <si>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</si>
  <si>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</si>
  <si>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</si>
  <si>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</si>
  <si>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</si>
  <si>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</si>
  <si>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</si>
  <si>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</si>
  <si>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</si>
  <si>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</si>
  <si>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</si>
  <si>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</si>
  <si>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</si>
  <si>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</si>
  <si>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</si>
  <si>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</si>
  <si>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</si>
  <si>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</si>
  <si>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</si>
  <si>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</si>
  <si>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</si>
  <si>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</si>
  <si>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</si>
  <si>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</si>
  <si>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</si>
  <si>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</si>
  <si>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</si>
  <si>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</si>
  <si>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</si>
  <si>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</si>
  <si>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</si>
  <si>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</si>
  <si>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</si>
  <si>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</si>
  <si>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</si>
  <si>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</si>
  <si>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</si>
  <si>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</si>
  <si>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</si>
  <si>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</si>
  <si>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</si>
  <si>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</si>
  <si>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</si>
  <si>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</si>
  <si>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</si>
  <si>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</si>
  <si>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</si>
  <si>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</si>
  <si>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</si>
  <si>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</si>
  <si>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</si>
  <si>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</si>
  <si>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</si>
  <si>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</si>
  <si>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</si>
  <si>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</si>
  <si>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</si>
  <si>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</si>
  <si>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</si>
  <si>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</si>
  <si>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</si>
  <si>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</si>
  <si>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</si>
  <si>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</si>
  <si>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</si>
  <si>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</si>
  <si>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</si>
  <si>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</si>
  <si>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</si>
  <si>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</si>
  <si>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</si>
  <si>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</si>
  <si>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</si>
  <si>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</si>
  <si>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</si>
  <si>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</si>
  <si>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</si>
  <si>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</si>
  <si>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</si>
  <si>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</si>
  <si>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</si>
  <si>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</si>
  <si>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</si>
  <si>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</si>
  <si>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</si>
  <si>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</si>
  <si>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</si>
  <si>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</si>
  <si>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</si>
  <si>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</si>
  <si>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</si>
  <si>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</si>
  <si>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</si>
  <si>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</si>
  <si>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</si>
  <si>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</si>
  <si>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</si>
  <si>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</si>
  <si>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</si>
  <si>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</si>
  <si>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</si>
  <si>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</si>
  <si>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</si>
  <si>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</si>
  <si>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</si>
  <si>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</si>
  <si>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</si>
  <si>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</si>
  <si>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</si>
  <si>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</si>
  <si>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</si>
  <si>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</si>
  <si>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</si>
  <si>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</si>
  <si>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</si>
  <si>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</si>
  <si>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</si>
  <si>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</si>
  <si>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</si>
  <si>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</si>
  <si>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</si>
  <si>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</si>
  <si>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</si>
  <si>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</si>
  <si>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</si>
  <si>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</si>
  <si>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</si>
  <si>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</si>
  <si>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</si>
  <si>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</si>
  <si>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</si>
  <si>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</si>
  <si>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</si>
  <si>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</si>
  <si>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</si>
  <si>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</si>
  <si>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</si>
  <si>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</si>
  <si>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</si>
  <si>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</si>
  <si>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</si>
  <si>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</si>
  <si>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</si>
  <si>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</si>
  <si>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</si>
  <si>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</si>
  <si>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</si>
  <si>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</si>
  <si>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</si>
  <si>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</si>
  <si>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</si>
  <si>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</si>
  <si>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</si>
  <si>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</si>
  <si>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</si>
  <si>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</si>
  <si>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</si>
  <si>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</si>
  <si>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</si>
  <si>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</si>
  <si>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</si>
  <si>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</si>
  <si>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</si>
  <si>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</si>
  <si>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</si>
  <si>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</si>
  <si>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</si>
  <si>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</si>
  <si>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</si>
  <si>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</si>
  <si>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</si>
  <si>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</si>
  <si>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</si>
  <si>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</si>
  <si>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</si>
  <si>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</si>
  <si>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</si>
  <si>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</si>
  <si>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</si>
  <si>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</si>
  <si>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</si>
  <si>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</si>
  <si>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</si>
  <si>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</si>
  <si>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</si>
  <si>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</si>
  <si>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</si>
  <si>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</si>
  <si>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</si>
  <si>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</si>
  <si>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</si>
  <si>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</si>
  <si>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</si>
  <si>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</si>
  <si>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</si>
  <si>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</si>
  <si>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</si>
  <si>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</si>
  <si>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</si>
  <si>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</si>
  <si>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</si>
  <si>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</si>
  <si>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</si>
  <si>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</si>
  <si>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</si>
  <si>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</si>
  <si>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</si>
  <si>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</si>
  <si>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</si>
  <si>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</si>
  <si>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</si>
  <si>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</si>
  <si>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</si>
  <si>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</si>
  <si>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</si>
  <si>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</si>
  <si>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</si>
  <si>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</si>
  <si>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</si>
  <si>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</si>
  <si>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</si>
  <si>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</si>
  <si>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</si>
  <si>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</si>
  <si>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</si>
  <si>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</si>
  <si>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</si>
  <si>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</si>
  <si>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</si>
  <si>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</si>
  <si>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</si>
  <si>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</si>
  <si>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</si>
  <si>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</si>
  <si>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</si>
  <si>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</si>
  <si>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</si>
  <si>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</si>
  <si>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</si>
  <si>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</si>
  <si>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</si>
  <si>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</si>
  <si>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</si>
  <si>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</si>
  <si>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</si>
  <si>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</si>
  <si>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</si>
  <si>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</si>
  <si>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</si>
  <si>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</si>
  <si>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</si>
  <si>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</si>
  <si>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</si>
  <si>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</si>
  <si>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</si>
  <si>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</si>
  <si>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</si>
  <si>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</si>
  <si>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</si>
  <si>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</si>
  <si>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</si>
  <si>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</si>
  <si>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</si>
  <si>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</si>
  <si>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</si>
  <si>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</si>
  <si>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</si>
  <si>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</si>
  <si>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</si>
  <si>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</si>
  <si>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</si>
  <si>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</si>
  <si>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</si>
  <si>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</si>
  <si>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</si>
  <si>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</si>
  <si>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</si>
  <si>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</si>
  <si>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</si>
  <si>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</si>
  <si>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</si>
  <si>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</si>
  <si>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</si>
  <si>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</si>
  <si>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</si>
  <si>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</si>
  <si>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</si>
  <si>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</si>
  <si>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</si>
  <si>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</si>
  <si>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</si>
  <si>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</si>
  <si>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</si>
  <si>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</si>
  <si>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</si>
  <si>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</si>
  <si>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</si>
  <si>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</si>
  <si>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</si>
  <si>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</si>
  <si>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</si>
  <si>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</si>
  <si>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</si>
  <si>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</si>
  <si>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</si>
  <si>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</si>
  <si>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</si>
  <si>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</si>
  <si>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</si>
  <si>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</si>
  <si>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</si>
  <si>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</si>
  <si>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</si>
  <si>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</si>
  <si>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</si>
  <si>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</si>
  <si>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</si>
  <si>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</si>
  <si>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</si>
  <si>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</si>
  <si>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</si>
  <si>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</si>
  <si>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</si>
  <si>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</si>
  <si>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</si>
  <si>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</si>
  <si>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</si>
  <si>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</si>
  <si>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</si>
  <si>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</si>
  <si>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</si>
  <si>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</si>
  <si>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</si>
  <si>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</si>
  <si>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</si>
  <si>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</si>
  <si>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</si>
  <si>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</si>
  <si>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</si>
  <si>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</si>
  <si>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</si>
  <si>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</si>
  <si>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</si>
  <si>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</si>
  <si>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</si>
  <si>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</si>
  <si>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</si>
  <si>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</si>
  <si>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</si>
  <si>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</si>
  <si>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</si>
  <si>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</si>
  <si>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</si>
  <si>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</si>
  <si>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</si>
  <si>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</si>
  <si>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</si>
  <si>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</si>
  <si>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</si>
  <si>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</si>
  <si>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</si>
  <si>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</si>
  <si>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</si>
  <si>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</si>
  <si>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</si>
  <si>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</si>
  <si>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</si>
  <si>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</si>
  <si>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</si>
  <si>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</si>
  <si>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</si>
  <si>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</si>
  <si>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</si>
  <si>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</si>
  <si>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</si>
  <si>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</si>
  <si>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</si>
  <si>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</si>
  <si>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</si>
  <si>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</si>
  <si>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</si>
  <si>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</si>
  <si>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</si>
  <si>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</si>
  <si>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</si>
  <si>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</si>
  <si>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</si>
  <si>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</si>
  <si>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</si>
  <si>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</si>
  <si>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</si>
  <si>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</si>
  <si>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</si>
  <si>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</si>
  <si>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</si>
  <si>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</si>
  <si>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</si>
  <si>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</si>
  <si>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</si>
  <si>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</si>
  <si>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</si>
  <si>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</si>
  <si>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</si>
  <si>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</si>
  <si>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</si>
  <si>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</si>
  <si>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</si>
  <si>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</si>
  <si>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</si>
  <si>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</si>
  <si>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</si>
  <si>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</si>
  <si>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</si>
  <si>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</si>
  <si>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</si>
  <si>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</si>
  <si>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</si>
  <si>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</si>
  <si>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</si>
  <si>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</si>
  <si>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</si>
  <si>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</si>
  <si>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</si>
  <si>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</si>
  <si>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</si>
  <si>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</si>
  <si>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</si>
  <si>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</si>
  <si>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</si>
  <si>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</si>
  <si>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</si>
  <si>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</si>
  <si>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</si>
  <si>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</si>
  <si>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</si>
  <si>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</si>
  <si>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</si>
  <si>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</si>
  <si>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</si>
  <si>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</si>
  <si>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</si>
  <si>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</si>
  <si>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</si>
  <si>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</si>
  <si>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</si>
  <si>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</si>
  <si>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</si>
  <si>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</si>
  <si>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</si>
  <si>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</si>
  <si>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</si>
  <si>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</si>
  <si>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</si>
  <si>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</si>
  <si>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</si>
  <si>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</si>
  <si>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</si>
  <si>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</si>
  <si>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</si>
  <si>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</si>
  <si>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</si>
  <si>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</si>
  <si>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</si>
  <si>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</si>
  <si>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</si>
  <si>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</si>
  <si>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</si>
  <si>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</si>
  <si>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</si>
  <si>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</si>
  <si>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</si>
  <si>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</si>
  <si>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</si>
  <si>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</si>
  <si>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</si>
  <si>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</si>
  <si>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</si>
  <si>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</si>
  <si>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</si>
  <si>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</si>
  <si>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</si>
  <si>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</si>
  <si>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</si>
  <si>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</si>
  <si>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</si>
  <si>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</si>
  <si>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</si>
  <si>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</si>
  <si>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</si>
  <si>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</si>
  <si>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</si>
  <si>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</si>
  <si>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</si>
  <si>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</si>
  <si>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</si>
  <si>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</si>
  <si>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</si>
  <si>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</si>
  <si>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</si>
  <si>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</si>
  <si>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</si>
  <si>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</si>
  <si>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</si>
  <si>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</si>
  <si>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</si>
  <si>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</si>
  <si>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</si>
  <si>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</si>
  <si>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</si>
  <si>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</si>
  <si>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</si>
  <si>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</si>
  <si>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</si>
  <si>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</si>
  <si>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</si>
  <si>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</si>
  <si>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</si>
  <si>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</si>
  <si>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</si>
  <si>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</si>
  <si>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</si>
  <si>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</si>
  <si>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</si>
  <si>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</si>
  <si>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</si>
  <si>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</si>
  <si>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</si>
  <si>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</si>
  <si>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</si>
  <si>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</si>
  <si>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</si>
  <si>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</si>
  <si>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</si>
  <si>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</si>
  <si>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</si>
  <si>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</si>
  <si>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</si>
  <si>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</si>
  <si>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</si>
  <si>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</si>
  <si>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</si>
  <si>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</si>
  <si>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</si>
  <si>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</si>
  <si>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</si>
  <si>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</si>
  <si>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</si>
  <si>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</si>
  <si>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</si>
  <si>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</si>
  <si>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</si>
  <si>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</si>
  <si>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</si>
  <si>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</si>
  <si>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</si>
  <si>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</si>
  <si>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</si>
  <si>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</si>
  <si>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</si>
  <si>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</si>
  <si>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</si>
  <si>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</si>
  <si>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</si>
  <si>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</si>
  <si>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</si>
  <si>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</si>
  <si>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</si>
  <si>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</si>
  <si>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</si>
  <si>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</si>
  <si>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</si>
  <si>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</si>
  <si>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</si>
  <si>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</si>
  <si>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</si>
  <si>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</si>
  <si>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</si>
  <si>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</si>
  <si>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</si>
  <si>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</si>
  <si>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</si>
  <si>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</si>
  <si>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</si>
  <si>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</si>
  <si>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</si>
  <si>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</si>
  <si>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</si>
  <si>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</si>
  <si>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</si>
  <si>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</si>
  <si>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</si>
  <si>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</si>
  <si>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</si>
  <si>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</si>
  <si>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</si>
  <si>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</si>
  <si>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</si>
  <si>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</si>
  <si>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</si>
  <si>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</si>
  <si>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</si>
  <si>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</si>
  <si>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</si>
  <si>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</si>
  <si>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</si>
  <si>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</si>
  <si>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</si>
  <si>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</si>
  <si>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</si>
  <si>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</si>
  <si>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</si>
  <si>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</si>
  <si>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</si>
  <si>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</si>
  <si>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</si>
  <si>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</si>
  <si>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</si>
  <si>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</si>
  <si>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</si>
  <si>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</si>
  <si>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</si>
  <si>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</si>
  <si>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</si>
  <si>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</si>
  <si>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</si>
  <si>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</si>
  <si>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</si>
  <si>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</si>
  <si>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</si>
  <si>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</si>
  <si>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</si>
  <si>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</si>
  <si>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</si>
  <si>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</si>
  <si>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</si>
  <si>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</si>
  <si>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</si>
  <si>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</si>
  <si>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</si>
  <si>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</si>
  <si>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</si>
  <si>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</si>
  <si>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</si>
  <si>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</si>
  <si>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</si>
  <si>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</si>
  <si>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</si>
  <si>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</si>
  <si>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</si>
  <si>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</si>
  <si>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</si>
  <si>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</si>
  <si>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</si>
  <si>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</si>
  <si>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</si>
  <si>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</si>
  <si>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</si>
  <si>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</si>
  <si>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</si>
  <si>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</si>
  <si>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</si>
  <si>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</si>
  <si>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</si>
  <si>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</si>
  <si>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</si>
  <si>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</si>
  <si>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</si>
  <si>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</si>
  <si>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</si>
  <si>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</si>
  <si>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</si>
  <si>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</si>
  <si>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</si>
  <si>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</si>
  <si>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</si>
  <si>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</si>
  <si>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</si>
  <si>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</si>
  <si>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</si>
  <si>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</si>
  <si>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</si>
  <si>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</si>
  <si>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</si>
  <si>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</si>
  <si>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</si>
  <si>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</si>
  <si>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</si>
  <si>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</si>
  <si>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</si>
  <si>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</si>
  <si>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</si>
  <si>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</si>
  <si>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</si>
  <si>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</si>
  <si>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</si>
  <si>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</si>
  <si>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</si>
  <si>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</si>
  <si>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</si>
  <si>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</si>
  <si>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</si>
  <si>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</si>
  <si>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</si>
  <si>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</si>
  <si>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</si>
  <si>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</si>
  <si>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</si>
  <si>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</si>
  <si>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</si>
  <si>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</si>
  <si>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</si>
  <si>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</si>
  <si>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</si>
  <si>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</si>
  <si>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</si>
  <si>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</si>
  <si>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</si>
  <si>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</si>
  <si>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</si>
  <si>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</si>
  <si>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</si>
  <si>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</si>
  <si>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</si>
  <si>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</si>
  <si>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</si>
  <si>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</si>
  <si>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</si>
  <si>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</si>
  <si>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</si>
  <si>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</si>
  <si>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</si>
  <si>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</si>
  <si>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</si>
  <si>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</si>
  <si>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</si>
  <si>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</si>
  <si>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</si>
  <si>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</si>
  <si>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</si>
  <si>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</si>
  <si>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</si>
  <si>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</si>
  <si>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</si>
  <si>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</si>
  <si>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</si>
  <si>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</si>
  <si>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</si>
  <si>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</si>
  <si>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</si>
  <si>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</si>
  <si>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</si>
  <si>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</si>
  <si>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</si>
  <si>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</si>
  <si>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</si>
  <si>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</si>
  <si>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</si>
  <si>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</si>
  <si>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</si>
  <si>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</si>
  <si>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</si>
  <si>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</si>
  <si>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</si>
  <si>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</si>
  <si>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</si>
  <si>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</si>
  <si>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</si>
  <si>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</si>
  <si>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</si>
  <si>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</si>
  <si>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</si>
  <si>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</si>
  <si>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</si>
  <si>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</si>
  <si>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</si>
  <si>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</si>
  <si>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</si>
  <si>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</si>
  <si>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</si>
  <si>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</si>
  <si>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</si>
  <si>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</si>
  <si>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</si>
  <si>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</si>
  <si>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</si>
  <si>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</si>
  <si>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</si>
  <si>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</si>
  <si>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</si>
  <si>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</si>
  <si>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</si>
  <si>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</si>
  <si>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</si>
  <si>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</si>
  <si>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</si>
  <si>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</si>
  <si>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</si>
  <si>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</si>
  <si>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</si>
  <si>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</si>
  <si>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</si>
  <si>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</si>
  <si>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</si>
  <si>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</si>
  <si>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</si>
  <si>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</si>
  <si>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</si>
  <si>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</si>
  <si>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</si>
  <si>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</si>
  <si>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</si>
  <si>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</si>
  <si>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</si>
  <si>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</si>
  <si>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</si>
  <si>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</si>
  <si>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</si>
  <si>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</si>
  <si>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</si>
  <si>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</si>
  <si>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</si>
  <si>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</si>
  <si>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</si>
  <si>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</si>
  <si>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</si>
  <si>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</si>
  <si>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</si>
  <si>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</si>
  <si>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</si>
  <si>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</si>
  <si>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</si>
  <si>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</si>
  <si>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</si>
  <si>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</si>
  <si>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</si>
  <si>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</si>
  <si>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</si>
  <si>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</si>
  <si>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</si>
  <si>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</si>
  <si>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</si>
  <si>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</si>
  <si>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</si>
  <si>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</si>
  <si>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</si>
  <si>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</si>
  <si>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</si>
  <si>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</si>
  <si>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</si>
  <si>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</si>
  <si>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</si>
  <si>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</si>
  <si>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</si>
  <si>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</si>
  <si>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</si>
  <si>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</si>
  <si>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</si>
  <si>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</si>
  <si>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</si>
  <si>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</si>
  <si>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</si>
  <si>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</si>
  <si>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</si>
  <si>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</si>
  <si>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</si>
  <si>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</si>
  <si>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</si>
  <si>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</si>
  <si>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</si>
  <si>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</si>
  <si>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</si>
  <si>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</si>
  <si>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</si>
  <si>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</si>
  <si>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</si>
  <si>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</si>
  <si>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</si>
  <si>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</si>
  <si>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</si>
  <si>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</si>
  <si>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</si>
  <si>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</si>
  <si>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</si>
  <si>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</si>
  <si>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</si>
  <si>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</si>
  <si>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</si>
  <si>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</si>
  <si>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</si>
  <si>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</si>
  <si>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</si>
  <si>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</si>
  <si>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</si>
  <si>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</si>
  <si>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</si>
  <si>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</si>
  <si>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</si>
  <si>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</si>
  <si>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</si>
  <si>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</si>
  <si>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</si>
  <si>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</si>
  <si>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</si>
  <si>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</si>
  <si>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</si>
  <si>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</si>
  <si>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</si>
  <si>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</si>
  <si>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</si>
  <si>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</si>
  <si>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</si>
  <si>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</si>
  <si>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</si>
  <si>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</si>
  <si>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</si>
  <si>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</si>
  <si>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</si>
  <si>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</si>
  <si>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</si>
  <si>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</si>
  <si>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</si>
  <si>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</si>
  <si>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</si>
  <si>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</si>
  <si>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</si>
  <si>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</si>
  <si>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</si>
  <si>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</si>
  <si>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</si>
  <si>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</si>
  <si>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</si>
  <si>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</si>
  <si>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</si>
  <si>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</si>
  <si>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</si>
  <si>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</si>
  <si>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</si>
  <si>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</si>
  <si>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</si>
  <si>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</si>
  <si>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</si>
  <si>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</si>
  <si>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</si>
  <si>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</si>
  <si>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</si>
  <si>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</si>
  <si>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</si>
  <si>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</si>
  <si>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</si>
  <si>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</si>
  <si>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</si>
  <si>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</si>
  <si>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</si>
  <si>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</si>
  <si>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</si>
  <si>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</si>
  <si>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</si>
  <si>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</si>
  <si>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</si>
  <si>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</si>
  <si>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</si>
  <si>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</si>
  <si>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</si>
  <si>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</si>
  <si>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</si>
  <si>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</si>
  <si>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</si>
  <si>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</si>
  <si>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</si>
  <si>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</si>
  <si>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</si>
  <si>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</si>
  <si>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</si>
  <si>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</si>
  <si>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</si>
  <si>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</si>
  <si>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</si>
  <si>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</si>
  <si>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</si>
  <si>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</si>
  <si>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</si>
  <si>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</si>
  <si>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</si>
  <si>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</si>
  <si>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</si>
  <si>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</si>
  <si>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</si>
  <si>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</si>
  <si>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</si>
  <si>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</si>
  <si>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</si>
  <si>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</si>
  <si>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</si>
  <si>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</si>
  <si>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</si>
  <si>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</si>
  <si>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</si>
  <si>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</si>
  <si>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</si>
  <si>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</si>
  <si>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</si>
  <si>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</si>
  <si>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</si>
  <si>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</si>
  <si>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</si>
  <si>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</si>
  <si>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</si>
  <si>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</si>
  <si>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</si>
  <si>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</si>
  <si>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</si>
  <si>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</si>
  <si>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</si>
  <si>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</si>
  <si>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</si>
  <si>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</si>
  <si>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</si>
  <si>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</si>
  <si>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</si>
  <si>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</si>
  <si>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</si>
  <si>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</si>
  <si>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</si>
  <si>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</si>
  <si>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</si>
  <si>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</si>
  <si>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</si>
  <si>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</si>
  <si>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</si>
  <si>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</si>
  <si>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</si>
  <si>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</si>
  <si>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</si>
  <si>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</si>
  <si>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</si>
  <si>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</si>
  <si>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</si>
  <si>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</si>
  <si>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</si>
  <si>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</si>
  <si>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</si>
  <si>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</si>
  <si>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</si>
  <si>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</si>
  <si>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</si>
  <si>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</si>
  <si>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</si>
  <si>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</si>
  <si>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</si>
  <si>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</si>
  <si>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</si>
  <si>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</si>
  <si>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</si>
  <si>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</si>
  <si>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</si>
  <si>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</si>
  <si>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</si>
  <si>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</si>
  <si>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</si>
  <si>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</si>
  <si>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</si>
  <si>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</si>
  <si>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</si>
  <si>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</si>
  <si>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</si>
  <si>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</si>
  <si>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</si>
  <si>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</si>
  <si>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</si>
  <si>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</si>
  <si>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</si>
  <si>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</si>
  <si>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</si>
  <si>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</si>
  <si>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</si>
  <si>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</si>
  <si>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</si>
  <si>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</si>
  <si>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</si>
  <si>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</si>
  <si>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</si>
  <si>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</si>
  <si>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</si>
  <si>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</si>
  <si>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</si>
  <si>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</si>
  <si>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</si>
  <si>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</si>
  <si>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</si>
  <si>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</si>
  <si>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</si>
  <si>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</si>
  <si>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</si>
  <si>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</si>
  <si>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</si>
  <si>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</si>
  <si>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</si>
  <si>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</si>
  <si>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</si>
  <si>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</si>
  <si>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</si>
  <si>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</si>
  <si>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</si>
  <si>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</si>
  <si>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</si>
  <si>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</si>
  <si>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</si>
  <si>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</si>
  <si>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</si>
  <si>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</si>
  <si>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</si>
  <si>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</si>
  <si>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</si>
  <si>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</si>
  <si>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</si>
  <si>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</si>
  <si>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</si>
  <si>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</si>
  <si>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</si>
  <si>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</si>
  <si>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</si>
  <si>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</si>
  <si>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</si>
  <si>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</si>
  <si>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</si>
  <si>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</si>
  <si>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</si>
  <si>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</si>
  <si>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</si>
  <si>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</si>
  <si>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</si>
  <si>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</si>
  <si>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</si>
  <si>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</si>
  <si>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</si>
  <si>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</si>
  <si>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</si>
  <si>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</si>
  <si>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</si>
  <si>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</si>
  <si>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</si>
  <si>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</si>
  <si>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</si>
  <si>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</si>
  <si>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</si>
  <si>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</si>
  <si>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</si>
  <si>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</si>
  <si>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</si>
  <si>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</si>
  <si>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</si>
  <si>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</si>
  <si>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</si>
  <si>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</si>
  <si>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</si>
  <si>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</si>
  <si>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</si>
  <si>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</si>
  <si>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</si>
  <si>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</si>
  <si>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</si>
  <si>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</si>
  <si>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</si>
  <si>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</si>
  <si>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</si>
  <si>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</si>
  <si>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</si>
  <si>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</si>
  <si>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</si>
  <si>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</si>
  <si>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</si>
  <si>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</si>
  <si>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</si>
  <si>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</si>
  <si>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</si>
  <si>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</si>
  <si>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</si>
  <si>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</si>
  <si>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</si>
  <si>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</si>
  <si>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</si>
  <si>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</si>
  <si>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</si>
  <si>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</si>
  <si>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</si>
  <si>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</si>
  <si>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</si>
  <si>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</si>
  <si>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</si>
  <si>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</si>
  <si>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</si>
  <si>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</si>
  <si>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</si>
  <si>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</si>
  <si>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</si>
  <si>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</si>
  <si>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</si>
  <si>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</si>
  <si>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</si>
  <si>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</si>
  <si>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</si>
  <si>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</si>
  <si>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</si>
  <si>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</si>
  <si>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</si>
  <si>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</si>
  <si>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</si>
  <si>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</si>
  <si>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</si>
  <si>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</si>
  <si>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</si>
  <si>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</si>
  <si>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</si>
  <si>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</si>
  <si>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</si>
  <si>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</si>
  <si>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</si>
  <si>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</si>
  <si>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</si>
  <si>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</si>
  <si>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</si>
  <si>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</si>
  <si>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</si>
  <si>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</si>
  <si>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</si>
  <si>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</si>
  <si>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</si>
  <si>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</si>
  <si>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</si>
  <si>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</si>
  <si>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</si>
  <si>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</si>
  <si>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</si>
  <si>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</si>
  <si>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</si>
  <si>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</si>
  <si>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</si>
  <si>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</si>
  <si>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</si>
  <si>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</si>
  <si>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</si>
  <si>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</si>
  <si>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</si>
  <si>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</si>
  <si>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</si>
  <si>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</si>
  <si>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</si>
  <si>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</si>
  <si>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</si>
  <si>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</si>
  <si>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</si>
  <si>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</si>
  <si>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</si>
  <si>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</si>
  <si>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</si>
  <si>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</si>
  <si>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</si>
  <si>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</si>
  <si>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</si>
  <si>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</si>
  <si>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</si>
  <si>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</si>
  <si>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</si>
  <si>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</si>
  <si>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</si>
  <si>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</si>
  <si>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</si>
  <si>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</si>
  <si>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</si>
  <si>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</si>
  <si>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</si>
  <si>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</si>
  <si>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</si>
  <si>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</si>
  <si>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</si>
  <si>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</si>
  <si>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</si>
  <si>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</si>
  <si>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</si>
  <si>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</si>
  <si>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</si>
  <si>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</si>
  <si>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</si>
  <si>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</si>
  <si>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</si>
  <si>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</si>
  <si>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</si>
  <si>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</si>
  <si>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</si>
  <si>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</si>
  <si>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</si>
  <si>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</si>
  <si>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</si>
  <si>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</si>
  <si>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</si>
  <si>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</si>
  <si>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</si>
  <si>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</si>
  <si>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</si>
  <si>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</si>
  <si>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</si>
  <si>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</si>
  <si>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</si>
  <si>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</si>
  <si>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</si>
  <si>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</si>
  <si>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</si>
  <si>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</si>
  <si>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</si>
  <si>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</si>
  <si>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</si>
  <si>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</si>
  <si>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</si>
  <si>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</si>
  <si>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</si>
  <si>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</si>
  <si>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</si>
  <si>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</si>
  <si>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</si>
  <si>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</si>
  <si>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</si>
  <si>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</si>
  <si>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</si>
  <si>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</si>
  <si>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</si>
  <si>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</si>
  <si>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</si>
  <si>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</si>
  <si>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</si>
  <si>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</si>
  <si>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</si>
  <si>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</si>
  <si>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</si>
  <si>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</si>
  <si>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</si>
  <si>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</si>
  <si>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</si>
  <si>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</si>
  <si>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</si>
  <si>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</si>
  <si>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</si>
  <si>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</si>
  <si>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</si>
  <si>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</si>
  <si>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</si>
  <si>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</si>
  <si>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</si>
  <si>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</si>
  <si>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</si>
  <si>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</si>
  <si>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</si>
  <si>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</si>
  <si>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</si>
  <si>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</si>
  <si>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</si>
  <si>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</si>
  <si>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</si>
  <si>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</si>
  <si>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</si>
  <si>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</si>
  <si>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</si>
  <si>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</si>
  <si>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</si>
  <si>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</si>
  <si>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</si>
  <si>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</si>
  <si>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</si>
  <si>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</si>
  <si>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</si>
  <si>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</si>
  <si>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</si>
  <si>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</si>
  <si>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</si>
  <si>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</si>
  <si>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</si>
  <si>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</si>
  <si>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</si>
  <si>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</si>
  <si>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</si>
  <si>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</si>
  <si>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</si>
  <si>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</si>
  <si>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</si>
  <si>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</si>
  <si>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</si>
  <si>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</si>
  <si>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</si>
  <si>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</si>
  <si>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</si>
  <si>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</si>
  <si>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</si>
  <si>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</si>
  <si>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</si>
  <si>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</si>
  <si>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</si>
  <si>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</si>
  <si>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</si>
  <si>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</si>
  <si>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</si>
  <si>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</si>
  <si>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</si>
  <si>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</si>
  <si>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</si>
  <si>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</si>
  <si>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</si>
  <si>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</si>
  <si>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</si>
  <si>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</si>
  <si>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</si>
  <si>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</si>
  <si>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</si>
  <si>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</si>
  <si>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</si>
  <si>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</si>
  <si>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</si>
  <si>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</si>
  <si>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</si>
  <si>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</si>
  <si>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</si>
  <si>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</si>
  <si>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</si>
  <si>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</si>
  <si>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</si>
  <si>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</si>
  <si>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</si>
  <si>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</si>
  <si>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</si>
  <si>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</si>
  <si>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</si>
  <si>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</si>
  <si>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</si>
  <si>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</si>
  <si>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</si>
  <si>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</si>
  <si>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</si>
  <si>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</si>
  <si>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</si>
  <si>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</si>
  <si>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</si>
  <si>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</si>
  <si>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</si>
  <si>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</si>
  <si>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</si>
  <si>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</si>
  <si>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</si>
  <si>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</si>
  <si>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</si>
  <si>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</si>
  <si>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</si>
  <si>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</si>
  <si>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</si>
  <si>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</si>
  <si>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</si>
  <si>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</si>
  <si>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</si>
  <si>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</si>
  <si>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</si>
  <si>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</si>
  <si>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</si>
  <si>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</si>
  <si>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</si>
  <si>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</si>
  <si>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</si>
  <si>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</si>
  <si>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</si>
  <si>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</si>
  <si>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</si>
  <si>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</si>
  <si>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</si>
  <si>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</si>
  <si>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</si>
  <si>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</si>
  <si>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</si>
  <si>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</si>
  <si>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</si>
  <si>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</si>
  <si>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</si>
  <si>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</si>
  <si>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</si>
  <si>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</si>
  <si>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</si>
  <si>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</si>
  <si>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</si>
  <si>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</si>
  <si>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</si>
  <si>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</si>
  <si>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</si>
  <si>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</si>
  <si>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</si>
  <si>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</si>
  <si>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</si>
  <si>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</si>
  <si>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</si>
  <si>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</si>
  <si>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</si>
  <si>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</si>
  <si>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</si>
  <si>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</si>
  <si>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</si>
  <si>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</si>
  <si>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</si>
  <si>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</si>
  <si>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</si>
  <si>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</si>
  <si>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</si>
  <si>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</si>
  <si>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</si>
  <si>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</si>
  <si>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</si>
  <si>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</si>
  <si>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</si>
  <si>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</si>
  <si>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</si>
  <si>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</si>
  <si>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</si>
  <si>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</si>
  <si>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</si>
  <si>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</si>
  <si>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</si>
  <si>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</si>
  <si>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</si>
  <si>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</si>
  <si>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</si>
  <si>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</si>
  <si>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</si>
  <si>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</si>
  <si>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</si>
  <si>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</si>
  <si>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</si>
  <si>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</si>
  <si>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</si>
  <si>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</si>
  <si>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</si>
  <si>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</si>
  <si>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</si>
  <si>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</si>
  <si>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</si>
  <si>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</si>
  <si>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</si>
  <si>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</si>
  <si>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</si>
  <si>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</si>
  <si>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</si>
  <si>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</si>
  <si>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</si>
  <si>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</si>
  <si>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</si>
  <si>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</si>
  <si>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</si>
  <si>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</si>
  <si>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</si>
  <si>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</si>
  <si>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</si>
  <si>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</si>
  <si>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</si>
  <si>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</si>
  <si>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</si>
  <si>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</si>
  <si>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</si>
  <si>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</si>
  <si>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</si>
  <si>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</si>
  <si>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</si>
  <si>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</si>
  <si>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</si>
  <si>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</si>
  <si>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</si>
  <si>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</si>
  <si>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</si>
  <si>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</si>
  <si>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</si>
  <si>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</si>
  <si>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</si>
  <si>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</si>
  <si>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</si>
  <si>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</si>
  <si>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</si>
  <si>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</si>
  <si>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</si>
  <si>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</si>
  <si>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</si>
  <si>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</si>
  <si>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</si>
  <si>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</si>
  <si>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</si>
  <si>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</si>
  <si>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</si>
  <si>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</si>
  <si>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</si>
  <si>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</si>
  <si>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</si>
  <si>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</si>
  <si>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</si>
  <si>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</si>
  <si>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</si>
  <si>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</si>
  <si>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</si>
  <si>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</si>
  <si>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</si>
  <si>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</si>
  <si>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</si>
  <si>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</si>
  <si>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</si>
  <si>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</si>
  <si>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</si>
  <si>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</si>
  <si>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</si>
  <si>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</si>
  <si>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</si>
  <si>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</si>
  <si>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</si>
  <si>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</si>
  <si>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</si>
  <si>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</si>
  <si>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</si>
  <si>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</si>
  <si>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</si>
  <si>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</si>
  <si>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</si>
  <si>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</si>
  <si>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</si>
  <si>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</si>
  <si>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</si>
  <si>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</si>
  <si>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</si>
  <si>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</si>
  <si>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</si>
  <si>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</si>
  <si>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</si>
  <si>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</si>
  <si>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</si>
  <si>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</si>
  <si>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</si>
  <si>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</si>
  <si>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</si>
  <si>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</si>
  <si>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</si>
  <si>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</si>
  <si>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</si>
  <si>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</si>
  <si>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</si>
  <si>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</si>
  <si>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</si>
  <si>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</si>
  <si>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</si>
  <si>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</si>
  <si>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</si>
  <si>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</si>
  <si>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</si>
  <si>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</si>
  <si>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</si>
  <si>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</si>
  <si>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</si>
  <si>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</si>
  <si>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</si>
  <si>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</si>
  <si>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</si>
  <si>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</si>
  <si>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</si>
  <si>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</si>
  <si>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</si>
  <si>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</si>
  <si>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</si>
  <si>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</si>
  <si>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</si>
  <si>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</si>
  <si>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</si>
  <si>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</si>
  <si>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</si>
  <si>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</si>
  <si>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</si>
  <si>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</si>
  <si>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</si>
  <si>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</si>
  <si>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</si>
  <si>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</si>
  <si>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</si>
  <si>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</si>
  <si>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</si>
  <si>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</si>
  <si>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</si>
  <si>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</si>
  <si>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</si>
  <si>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</si>
  <si>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</si>
  <si>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</si>
  <si>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</si>
  <si>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</si>
  <si>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</si>
  <si>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</si>
  <si>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</si>
  <si>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</si>
  <si>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</si>
  <si>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</si>
  <si>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</si>
  <si>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</si>
  <si>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</si>
  <si>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</si>
  <si>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</si>
  <si>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</si>
  <si>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</si>
  <si>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</si>
  <si>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</si>
  <si>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</si>
  <si>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</si>
  <si>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</si>
  <si>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</si>
  <si>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</si>
  <si>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</si>
  <si>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</si>
  <si>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</si>
  <si>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</si>
  <si>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</si>
  <si>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</si>
  <si>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</si>
  <si>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</si>
  <si>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</si>
  <si>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</si>
  <si>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</si>
  <si>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</si>
  <si>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</si>
  <si>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</si>
  <si>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</si>
  <si>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</si>
  <si>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</si>
  <si>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</si>
  <si>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</si>
  <si>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</si>
  <si>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</si>
  <si>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</si>
  <si>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</si>
  <si>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</si>
  <si>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</si>
  <si>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</si>
  <si>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</si>
  <si>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</si>
  <si>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</si>
  <si>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</si>
  <si>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</si>
  <si>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</si>
  <si>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</si>
  <si>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</si>
  <si>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</si>
  <si>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</si>
  <si>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</si>
  <si>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</si>
  <si>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</si>
  <si>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</si>
  <si>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</si>
  <si>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</si>
  <si>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</si>
  <si>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</si>
  <si>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</si>
  <si>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</si>
  <si>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</si>
  <si>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</si>
  <si>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</si>
  <si>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</si>
  <si>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</si>
  <si>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</si>
  <si>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</si>
  <si>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</si>
  <si>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</si>
  <si>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</si>
  <si>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</si>
  <si>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</si>
  <si>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</si>
  <si>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</si>
  <si>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</si>
  <si>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</si>
  <si>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</si>
  <si>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</si>
  <si>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</si>
  <si>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</si>
  <si>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</si>
  <si>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</si>
  <si>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</si>
  <si>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</si>
  <si>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</si>
  <si>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</si>
  <si>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</si>
  <si>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</si>
  <si>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</si>
  <si>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</si>
  <si>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</si>
  <si>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</si>
  <si>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</si>
  <si>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</si>
  <si>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</si>
  <si>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</si>
  <si>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</si>
  <si>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</si>
  <si>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</si>
  <si>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</si>
  <si>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</si>
  <si>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</si>
  <si>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</si>
  <si>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</si>
  <si>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</si>
  <si>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</si>
  <si>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</si>
  <si>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</si>
  <si>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</si>
  <si>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</si>
  <si>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</si>
  <si>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</si>
  <si>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</si>
  <si>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</si>
  <si>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</si>
  <si>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</si>
  <si>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</si>
  <si>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</si>
  <si>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</si>
  <si>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</si>
  <si>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</si>
  <si>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</si>
  <si>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</si>
  <si>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</si>
  <si>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</si>
  <si>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</si>
  <si>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</si>
  <si>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</si>
  <si>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</si>
  <si>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</si>
  <si>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</si>
  <si>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</si>
  <si>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</si>
  <si>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</si>
  <si>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</si>
  <si>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</si>
  <si>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</si>
  <si>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</si>
  <si>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</si>
  <si>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</si>
  <si>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</si>
  <si>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</si>
  <si>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</si>
  <si>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</si>
  <si>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</si>
  <si>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</si>
  <si>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</si>
  <si>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</si>
  <si>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</si>
  <si>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</si>
  <si>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</si>
  <si>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</si>
  <si>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</si>
  <si>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</si>
  <si>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</si>
  <si>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</si>
  <si>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</si>
  <si>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</si>
  <si>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</si>
  <si>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</si>
  <si>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</si>
  <si>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</si>
  <si>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</si>
  <si>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</si>
  <si>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</si>
  <si>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</si>
  <si>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</si>
  <si>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</si>
  <si>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</si>
  <si>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</si>
  <si>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</si>
  <si>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</si>
  <si>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</si>
  <si>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</si>
  <si>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</si>
  <si>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</si>
  <si>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</si>
  <si>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</si>
  <si>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</si>
  <si>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</si>
  <si>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</si>
  <si>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</si>
  <si>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</si>
  <si>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</si>
  <si>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</si>
  <si>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</si>
  <si>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</si>
  <si>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</si>
  <si>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</si>
  <si>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</si>
  <si>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</si>
  <si>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</si>
  <si>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</si>
  <si>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</si>
  <si>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</si>
  <si>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</si>
  <si>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</si>
  <si>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</si>
  <si>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</si>
  <si>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</si>
  <si>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</si>
  <si>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</si>
  <si>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</si>
  <si>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</si>
  <si>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</si>
  <si>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</si>
  <si>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</si>
  <si>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</si>
  <si>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</si>
  <si>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</si>
  <si>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</si>
  <si>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</si>
  <si>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</si>
  <si>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</si>
  <si>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</si>
  <si>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</si>
  <si>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</si>
  <si>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</si>
  <si>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</si>
  <si>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</si>
  <si>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</si>
  <si>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</si>
  <si>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</si>
  <si>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</si>
  <si>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</si>
  <si>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</si>
  <si>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</si>
  <si>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</si>
  <si>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</si>
  <si>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</si>
  <si>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</si>
  <si>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</si>
  <si>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</si>
  <si>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</si>
  <si>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</si>
  <si>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</si>
  <si>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</si>
  <si>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</si>
  <si>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</si>
  <si>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</si>
  <si>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</si>
  <si>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</si>
  <si>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</si>
  <si>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</si>
  <si>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</si>
  <si>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</si>
  <si>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</si>
  <si>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</si>
  <si>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</si>
  <si>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</si>
  <si>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</si>
  <si>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</si>
  <si>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</si>
  <si>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</si>
  <si>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</si>
  <si>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</si>
  <si>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</si>
  <si>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</si>
  <si>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</si>
  <si>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</si>
  <si>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</si>
  <si>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</si>
  <si>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</si>
  <si>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</si>
  <si>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</si>
  <si>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</si>
  <si>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</si>
  <si>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</si>
  <si>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</si>
  <si>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</si>
  <si>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</si>
  <si>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</si>
  <si>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</si>
  <si>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</si>
  <si>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</si>
  <si>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</si>
  <si>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</si>
  <si>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</si>
  <si>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</si>
  <si>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</si>
  <si>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</si>
  <si>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</si>
  <si>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</si>
  <si>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</si>
  <si>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</si>
  <si>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</si>
  <si>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</si>
  <si>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</si>
  <si>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</si>
  <si>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</si>
  <si>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</si>
  <si>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</si>
  <si>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</si>
  <si>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</si>
  <si>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</si>
  <si>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</si>
  <si>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</si>
  <si>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</si>
  <si>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</si>
  <si>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</si>
  <si>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</si>
  <si>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</si>
  <si>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</si>
  <si>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</si>
  <si>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</si>
  <si>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</si>
  <si>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</si>
  <si>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</si>
  <si>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</si>
  <si>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</si>
  <si>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</si>
  <si>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</si>
  <si>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</si>
  <si>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</si>
  <si>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</si>
  <si>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</si>
  <si>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</si>
  <si>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</si>
  <si>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</si>
  <si>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</si>
  <si>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</si>
  <si>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</si>
  <si>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</si>
  <si>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</si>
  <si>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</si>
  <si>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</si>
  <si>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</si>
  <si>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</si>
  <si>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</si>
  <si>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</si>
  <si>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</si>
  <si>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</si>
  <si>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</si>
  <si>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</si>
  <si>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</si>
  <si>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</si>
  <si>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</si>
  <si>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</si>
  <si>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</si>
  <si>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</si>
  <si>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</si>
  <si>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</si>
  <si>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</si>
  <si>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</si>
  <si>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</si>
  <si>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</si>
  <si>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</si>
  <si>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</si>
  <si>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</si>
  <si>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</si>
  <si>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</si>
  <si>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</si>
  <si>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</si>
  <si>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</si>
  <si>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</si>
  <si>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</si>
  <si>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</si>
  <si>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</si>
  <si>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</si>
  <si>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</si>
  <si>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</si>
  <si>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</si>
  <si>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</si>
  <si>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</si>
  <si>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</si>
  <si>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</si>
  <si>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</si>
  <si>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</si>
  <si>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</si>
  <si>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</si>
  <si>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</si>
  <si>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</si>
  <si>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</si>
  <si>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</si>
  <si>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</si>
  <si>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</si>
  <si>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</si>
  <si>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</si>
  <si>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</si>
  <si>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</si>
  <si>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</si>
  <si>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</si>
  <si>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</si>
  <si>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</si>
  <si>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</si>
  <si>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</si>
  <si>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</si>
  <si>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</si>
  <si>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</si>
  <si>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</si>
  <si>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</si>
  <si>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</si>
  <si>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</si>
  <si>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</si>
  <si>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</si>
  <si>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</si>
  <si>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</si>
  <si>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</si>
  <si>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</si>
  <si>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</si>
  <si>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</si>
  <si>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</si>
  <si>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</si>
  <si>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</si>
  <si>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</si>
  <si>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</si>
  <si>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</si>
  <si>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</si>
  <si>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</si>
  <si>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</si>
  <si>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</si>
  <si>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</si>
  <si>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</si>
  <si>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</si>
  <si>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</si>
  <si>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</si>
  <si>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</si>
  <si>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</si>
  <si>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</si>
  <si>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</si>
  <si>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</si>
  <si>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</si>
  <si>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</si>
  <si>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</si>
  <si>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</si>
  <si>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</si>
  <si>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</si>
  <si>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</si>
  <si>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</si>
  <si>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</si>
  <si>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</si>
  <si>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</si>
  <si>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</si>
  <si>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</si>
  <si>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</si>
  <si>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</si>
  <si>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</si>
  <si>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</si>
  <si>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</si>
  <si>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</si>
  <si>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</si>
  <si>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</si>
  <si>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</si>
  <si>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</si>
  <si>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</si>
  <si>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</si>
  <si>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</si>
  <si>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</si>
  <si>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</si>
  <si>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</si>
  <si>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</si>
  <si>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</si>
  <si>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</si>
  <si>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</si>
  <si>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</si>
  <si>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</si>
  <si>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</si>
  <si>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</si>
  <si>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</si>
  <si>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</si>
  <si>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</si>
  <si>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</si>
  <si>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</si>
  <si>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</si>
  <si>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</si>
  <si>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</si>
  <si>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</si>
  <si>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</si>
  <si>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</si>
  <si>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</si>
  <si>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</si>
  <si>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</si>
  <si>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</si>
  <si>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</si>
  <si>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</si>
  <si>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</si>
  <si>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</si>
  <si>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</si>
  <si>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</si>
  <si>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</si>
  <si>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</si>
  <si>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</si>
  <si>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</si>
  <si>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</si>
  <si>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</si>
  <si>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</si>
  <si>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</si>
  <si>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</si>
  <si>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</si>
  <si>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</si>
  <si>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</si>
  <si>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</si>
  <si>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</si>
  <si>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</si>
  <si>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</si>
  <si>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</si>
  <si>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</si>
  <si>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</si>
  <si>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</si>
  <si>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</si>
  <si>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</si>
  <si>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</si>
  <si>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</si>
  <si>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</si>
  <si>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</si>
  <si>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</si>
  <si>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</si>
  <si>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</si>
  <si>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</si>
  <si>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</si>
  <si>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</si>
  <si>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</si>
  <si>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</si>
  <si>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</si>
  <si>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</si>
  <si>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</si>
  <si>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</si>
  <si>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</si>
  <si>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</si>
  <si>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</si>
  <si>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</si>
  <si>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</si>
  <si>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</si>
  <si>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</si>
  <si>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</si>
  <si>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</si>
  <si>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</si>
  <si>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</si>
  <si>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</si>
  <si>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</si>
  <si>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</si>
  <si>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</si>
  <si>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</si>
  <si>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</si>
  <si>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</si>
  <si>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</si>
  <si>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</si>
  <si>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</si>
  <si>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</si>
  <si>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</si>
  <si>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</si>
  <si>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</si>
  <si>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</si>
  <si>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</si>
  <si>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</si>
  <si>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</si>
  <si>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</si>
  <si>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</si>
  <si>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</si>
  <si>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</si>
  <si>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</si>
  <si>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</si>
  <si>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</si>
  <si>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</si>
  <si>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</si>
  <si>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</si>
  <si>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</si>
  <si>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</si>
  <si>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</si>
  <si>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</si>
  <si>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</si>
  <si>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</si>
  <si>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</si>
  <si>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</si>
  <si>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</si>
  <si>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</si>
  <si>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</si>
  <si>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</si>
  <si>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</si>
  <si>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</si>
  <si>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</si>
  <si>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</si>
  <si>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</si>
  <si>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</si>
  <si>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</si>
  <si>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</si>
  <si>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</si>
  <si>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</si>
  <si>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</si>
  <si>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</si>
  <si>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</si>
  <si>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</si>
  <si>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</si>
  <si>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</si>
  <si>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</si>
  <si>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</si>
  <si>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</si>
  <si>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</si>
  <si>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</si>
  <si>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</si>
  <si>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</si>
  <si>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</si>
  <si>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</si>
  <si>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</si>
  <si>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</si>
  <si>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</si>
  <si>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</si>
  <si>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</si>
  <si>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</si>
  <si>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</si>
  <si>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</si>
  <si>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</si>
  <si>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</si>
  <si>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</si>
  <si>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</si>
  <si>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</si>
  <si>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</si>
  <si>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</si>
  <si>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</si>
  <si>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</si>
  <si>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</si>
  <si>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</si>
  <si>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</si>
  <si>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</si>
  <si>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</si>
  <si>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</si>
  <si>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</si>
  <si>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</si>
  <si>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</si>
  <si>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</si>
  <si>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</si>
  <si>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</si>
  <si>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</si>
  <si>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</si>
  <si>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</si>
  <si>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</si>
  <si>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</si>
  <si>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</si>
  <si>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</si>
  <si>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</si>
  <si>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</si>
  <si>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</si>
  <si>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</si>
  <si>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</si>
  <si>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</si>
  <si>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</si>
  <si>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</si>
  <si>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</si>
  <si>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</si>
  <si>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</si>
  <si>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</si>
  <si>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</si>
  <si>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</si>
  <si>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</si>
  <si>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</si>
  <si>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</si>
  <si>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</si>
  <si>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</si>
  <si>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</si>
  <si>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</si>
  <si>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</si>
  <si>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</si>
  <si>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</si>
  <si>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</si>
  <si>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</si>
  <si>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</si>
  <si>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</si>
  <si>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</si>
  <si>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</si>
  <si>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</si>
  <si>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</si>
  <si>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</si>
  <si>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</si>
  <si>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</si>
  <si>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</si>
  <si>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</si>
  <si>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</si>
  <si>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</si>
  <si>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</si>
  <si>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</si>
  <si>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</si>
  <si>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</si>
  <si>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</si>
  <si>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</si>
  <si>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</si>
  <si>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</si>
  <si>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</si>
  <si>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</si>
  <si>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</si>
  <si>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</si>
  <si>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</si>
  <si>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</si>
  <si>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</si>
  <si>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</si>
  <si>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</si>
  <si>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</si>
  <si>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</si>
  <si>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</si>
  <si>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</si>
  <si>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</si>
  <si>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</si>
  <si>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</si>
  <si>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</si>
  <si>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</si>
  <si>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</si>
  <si>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</si>
  <si>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</si>
  <si>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</si>
  <si>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</si>
  <si>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</si>
  <si>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</si>
  <si>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</si>
  <si>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</si>
  <si>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</si>
  <si>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</si>
  <si>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</si>
  <si>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</si>
  <si>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</si>
  <si>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</si>
  <si>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</si>
  <si>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</si>
  <si>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</si>
  <si>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</si>
  <si>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</si>
  <si>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</si>
  <si>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</si>
  <si>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</si>
  <si>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</si>
  <si>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</si>
  <si>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</si>
  <si>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</si>
  <si>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</si>
  <si>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</si>
  <si>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</si>
  <si>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</si>
  <si>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</si>
  <si>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</si>
  <si>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</si>
  <si>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</si>
  <si>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</si>
  <si>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</si>
  <si>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</si>
  <si>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</si>
  <si>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</si>
  <si>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</si>
  <si>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</si>
  <si>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</si>
  <si>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</si>
  <si>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</si>
  <si>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</si>
  <si>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</si>
  <si>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</si>
  <si>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</si>
  <si>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</si>
  <si>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</si>
  <si>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</si>
  <si>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</si>
  <si>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</si>
  <si>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</si>
  <si>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</si>
  <si>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</si>
  <si>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</si>
  <si>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</si>
  <si>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</si>
  <si>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</si>
  <si>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</si>
  <si>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</si>
  <si>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</si>
  <si>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</si>
  <si>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</si>
  <si>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</si>
  <si>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</si>
  <si>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</si>
  <si>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</si>
  <si>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</si>
  <si>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</si>
  <si>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</si>
  <si>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</si>
  <si>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</si>
  <si>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</si>
  <si>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</si>
  <si>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</si>
  <si>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</si>
  <si>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</si>
  <si>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</si>
  <si>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</si>
  <si>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</si>
  <si>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</si>
  <si>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</si>
  <si>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</si>
  <si>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</si>
  <si>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</si>
  <si>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</si>
  <si>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</si>
  <si>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</si>
  <si>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</si>
  <si>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</si>
  <si>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</si>
  <si>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</si>
  <si>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</si>
  <si>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</si>
  <si>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</si>
  <si>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</si>
  <si>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</si>
  <si>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</si>
  <si>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</si>
  <si>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</si>
  <si>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</si>
  <si>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</si>
  <si>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</si>
  <si>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</si>
  <si>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</si>
  <si>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</si>
  <si>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</si>
  <si>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</si>
  <si>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</si>
  <si>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</si>
  <si>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</si>
  <si>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</si>
  <si>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</si>
  <si>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</si>
  <si>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</si>
  <si>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</si>
  <si>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</si>
  <si>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</si>
  <si>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</si>
  <si>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</si>
  <si>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</si>
  <si>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</si>
  <si>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</si>
  <si>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</si>
  <si>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</si>
  <si>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</si>
  <si>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</si>
  <si>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</si>
  <si>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</si>
  <si>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</si>
  <si>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</si>
  <si>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</si>
  <si>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</si>
  <si>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</si>
  <si>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</si>
  <si>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</si>
  <si>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</si>
  <si>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</si>
  <si>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</si>
  <si>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</si>
  <si>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</si>
  <si>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</si>
  <si>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</si>
  <si>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</si>
  <si>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</si>
  <si>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</si>
  <si>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</si>
  <si>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</si>
  <si>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</si>
  <si>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</si>
  <si>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</si>
  <si>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</si>
  <si>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</si>
  <si>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</si>
  <si>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</si>
  <si>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</si>
  <si>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</si>
  <si>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</si>
  <si>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</si>
  <si>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</si>
  <si>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</si>
  <si>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</si>
  <si>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</si>
  <si>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</si>
  <si>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</si>
  <si>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</si>
  <si>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</si>
  <si>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</si>
  <si>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</si>
  <si>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</si>
  <si>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</si>
  <si>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</si>
  <si>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</si>
  <si>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</si>
  <si>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</si>
  <si>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</si>
  <si>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</si>
  <si>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</si>
  <si>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</si>
  <si>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</si>
  <si>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</si>
  <si>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</si>
  <si>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</si>
  <si>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</si>
  <si>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</si>
  <si>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</si>
  <si>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</si>
  <si>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</si>
  <si>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</si>
  <si>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</si>
  <si>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</si>
  <si>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</si>
  <si>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</si>
  <si>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</si>
  <si>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</si>
  <si>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</si>
  <si>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</si>
  <si>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</si>
  <si>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</si>
  <si>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</si>
  <si>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</si>
  <si>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</si>
  <si>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</si>
  <si>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</si>
  <si>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</si>
  <si>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</si>
  <si>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</si>
  <si>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</si>
  <si>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</si>
  <si>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</si>
  <si>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</si>
  <si>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</si>
  <si>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</si>
  <si>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</si>
  <si>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</si>
  <si>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</si>
  <si>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</si>
  <si>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</si>
  <si>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</si>
  <si>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</si>
  <si>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</si>
  <si>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</si>
  <si>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</si>
  <si>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</si>
  <si>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</si>
  <si>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</si>
  <si>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</si>
  <si>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</si>
  <si>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</si>
  <si>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</si>
  <si>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</si>
  <si>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</si>
  <si>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</si>
  <si>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</si>
  <si>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</si>
  <si>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</si>
  <si>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</si>
  <si>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</si>
  <si>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</si>
  <si>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</si>
  <si>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</si>
  <si>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</si>
  <si>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</si>
  <si>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</si>
  <si>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</si>
  <si>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</si>
  <si>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</si>
  <si>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</si>
  <si>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</si>
  <si>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</si>
  <si>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</si>
  <si>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</si>
  <si>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</si>
  <si>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</si>
  <si>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</si>
  <si>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</si>
  <si>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</si>
  <si>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</si>
  <si>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</si>
  <si>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</si>
  <si>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</si>
  <si>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</si>
  <si>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</si>
  <si>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</si>
  <si>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</si>
  <si>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</si>
  <si>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</si>
  <si>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</si>
  <si>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</si>
  <si>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</si>
  <si>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</si>
  <si>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</si>
  <si>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</si>
  <si>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</si>
  <si>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</si>
  <si>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</si>
  <si>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</si>
  <si>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</si>
  <si>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</si>
  <si>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</si>
  <si>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</si>
  <si>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</si>
  <si>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</si>
  <si>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</si>
  <si>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</si>
  <si>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</si>
  <si>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</si>
  <si>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</si>
  <si>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</si>
  <si>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</si>
  <si>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</si>
  <si>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</si>
  <si>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</si>
  <si>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</si>
  <si>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</si>
  <si>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</si>
  <si>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</si>
  <si>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</si>
  <si>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</si>
  <si>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</si>
  <si>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</si>
  <si>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</si>
  <si>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</si>
  <si>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</si>
  <si>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</si>
  <si>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</si>
  <si>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</si>
  <si>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</si>
  <si>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</si>
  <si>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</si>
  <si>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</si>
  <si>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</si>
  <si>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</si>
  <si>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</si>
  <si>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</si>
  <si>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</si>
  <si>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</si>
  <si>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</si>
  <si>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</si>
  <si>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</si>
  <si>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</si>
  <si>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</si>
  <si>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</si>
  <si>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</si>
  <si>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</si>
  <si>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</si>
  <si>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</si>
  <si>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</si>
  <si>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</si>
  <si>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</si>
  <si>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</si>
  <si>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</si>
  <si>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</si>
  <si>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</si>
  <si>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</si>
  <si>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</si>
  <si>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</si>
  <si>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</si>
  <si>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</si>
  <si>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</si>
  <si>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</si>
  <si>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</si>
  <si>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</si>
  <si>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</si>
  <si>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</si>
  <si>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</si>
  <si>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</si>
  <si>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</si>
  <si>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</si>
  <si>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</si>
  <si>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</si>
  <si>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</si>
  <si>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</si>
  <si>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</si>
  <si>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</si>
  <si>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</si>
  <si>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</si>
  <si>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</si>
  <si>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</si>
  <si>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</si>
  <si>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</si>
  <si>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</si>
  <si>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</si>
  <si>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</si>
  <si>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</si>
  <si>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</si>
  <si>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</si>
  <si>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</si>
  <si>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</si>
  <si>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</si>
  <si>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</si>
  <si>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</si>
  <si>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</si>
  <si>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</si>
  <si>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</si>
  <si>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</si>
  <si>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</si>
  <si>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</si>
  <si>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</si>
  <si>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</si>
  <si>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</si>
  <si>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</si>
  <si>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</si>
  <si>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</si>
  <si>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</si>
  <si>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</si>
  <si>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</si>
  <si>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</si>
  <si>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</si>
  <si>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</si>
  <si>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</si>
  <si>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</si>
  <si>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</si>
  <si>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</si>
  <si>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</si>
  <si>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</si>
  <si>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</si>
  <si>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</si>
  <si>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</si>
  <si>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</si>
  <si>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</si>
  <si>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</si>
  <si>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</si>
  <si>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</si>
  <si>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</si>
  <si>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</si>
  <si>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</si>
  <si>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</si>
  <si>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</si>
  <si>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</si>
  <si>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</si>
  <si>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</si>
  <si>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</si>
  <si>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</si>
  <si>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</si>
  <si>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</si>
  <si>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</si>
  <si>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</si>
  <si>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</si>
  <si>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</si>
  <si>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</si>
  <si>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</si>
  <si>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</si>
  <si>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</si>
  <si>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</si>
  <si>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</si>
  <si>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</si>
  <si>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</si>
  <si>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</si>
  <si>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</si>
  <si>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</si>
  <si>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</si>
  <si>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</si>
  <si>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</si>
  <si>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</si>
  <si>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</si>
  <si>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</si>
  <si>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</si>
  <si>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</si>
  <si>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</si>
  <si>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</si>
  <si>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</si>
  <si>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</si>
  <si>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</si>
  <si>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</si>
  <si>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</si>
  <si>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</si>
  <si>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</si>
  <si>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</si>
  <si>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</si>
  <si>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</si>
  <si>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</si>
  <si>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</si>
  <si>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</si>
  <si>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</si>
  <si>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</si>
  <si>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</si>
  <si>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</si>
  <si>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</si>
  <si>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</si>
  <si>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</si>
  <si>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</si>
  <si>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</si>
  <si>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</si>
  <si>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</si>
  <si>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</si>
  <si>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</si>
  <si>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</si>
  <si>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</si>
  <si>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</si>
  <si>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</si>
  <si>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</si>
  <si>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</si>
  <si>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</si>
  <si>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</si>
  <si>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</si>
  <si>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</si>
  <si>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</si>
  <si>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</si>
  <si>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</si>
  <si>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</si>
  <si>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</si>
  <si>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</si>
  <si>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</si>
  <si>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</si>
  <si>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</si>
  <si>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</si>
  <si>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</si>
  <si>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</si>
  <si>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</si>
  <si>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</si>
  <si>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</si>
  <si>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</si>
  <si>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</si>
  <si>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</si>
  <si>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</si>
  <si>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</si>
  <si>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</si>
  <si>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</si>
  <si>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</si>
  <si>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</si>
  <si>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</si>
  <si>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</si>
  <si>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</si>
  <si>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</si>
  <si>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</si>
  <si>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</si>
  <si>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</si>
  <si>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</si>
  <si>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</si>
  <si>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</si>
  <si>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</si>
  <si>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</si>
  <si>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</si>
  <si>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</si>
  <si>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</si>
  <si>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</si>
  <si>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</si>
  <si>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</si>
  <si>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</si>
  <si>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</si>
  <si>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</si>
  <si>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</si>
  <si>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</si>
  <si>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</si>
  <si>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</si>
  <si>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</si>
  <si>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</si>
  <si>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</si>
  <si>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</si>
  <si>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</si>
  <si>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</si>
  <si>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</si>
  <si>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</si>
  <si>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</si>
  <si>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</si>
  <si>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</si>
  <si>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</si>
  <si>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</si>
  <si>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</si>
  <si>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</si>
  <si>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</si>
  <si>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</si>
  <si>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</si>
  <si>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</si>
  <si>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</si>
  <si>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</si>
  <si>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</si>
  <si>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</si>
  <si>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</si>
  <si>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</si>
  <si>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</si>
  <si>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</si>
  <si>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</si>
  <si>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</si>
  <si>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</si>
  <si>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</si>
  <si>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</si>
  <si>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</si>
  <si>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</si>
  <si>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</si>
  <si>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</si>
  <si>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</si>
  <si>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</si>
  <si>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</si>
  <si>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</si>
  <si>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</si>
  <si>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</si>
  <si>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</si>
  <si>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</si>
  <si>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</si>
  <si>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</si>
  <si>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</si>
  <si>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</si>
  <si>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</si>
  <si>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</si>
  <si>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</si>
  <si>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</si>
  <si>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</si>
  <si>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</si>
  <si>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</si>
  <si>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</si>
  <si>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</si>
  <si>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</si>
  <si>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</si>
  <si>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</si>
  <si>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</si>
  <si>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</si>
  <si>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</si>
  <si>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</si>
  <si>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</si>
  <si>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</si>
  <si>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</si>
  <si>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</si>
  <si>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</si>
  <si>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</si>
  <si>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</si>
  <si>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</si>
  <si>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</si>
  <si>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</si>
  <si>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</si>
  <si>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</si>
  <si>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</si>
  <si>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</si>
  <si>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</si>
  <si>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</si>
  <si>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</si>
  <si>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</si>
  <si>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</si>
  <si>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</si>
  <si>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</si>
  <si>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</si>
  <si>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</si>
  <si>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</si>
  <si>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</si>
  <si>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</si>
  <si>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</si>
  <si>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</si>
  <si>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</si>
  <si>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</si>
  <si>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</si>
  <si>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</si>
  <si>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</si>
  <si>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</si>
  <si>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</si>
  <si>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</si>
  <si>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</si>
  <si>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</si>
  <si>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</si>
  <si>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</si>
  <si>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</si>
  <si>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</si>
  <si>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</si>
  <si>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</si>
  <si>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</si>
  <si>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</si>
  <si>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</si>
  <si>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</si>
  <si>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</si>
  <si>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</si>
  <si>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</si>
  <si>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</si>
  <si>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</si>
  <si>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</si>
  <si>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</si>
  <si>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</si>
  <si>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</si>
  <si>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</si>
  <si>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</si>
  <si>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</si>
  <si>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</si>
  <si>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</si>
  <si>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</si>
  <si>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</si>
  <si>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</si>
  <si>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</si>
  <si>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</si>
  <si>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</si>
  <si>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</si>
  <si>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</si>
  <si>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</si>
  <si>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</si>
  <si>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</si>
  <si>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</si>
  <si>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</si>
  <si>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</si>
  <si>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</si>
  <si>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</si>
  <si>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</si>
  <si>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</si>
  <si>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</si>
  <si>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</si>
  <si>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</si>
  <si>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</si>
  <si>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</si>
  <si>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</si>
  <si>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</si>
  <si>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</si>
  <si>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</si>
  <si>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</si>
  <si>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</si>
  <si>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</si>
  <si>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</si>
  <si>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</si>
  <si>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</si>
  <si>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</si>
  <si>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</si>
  <si>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</si>
  <si>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</si>
  <si>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</si>
  <si>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</si>
  <si>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</si>
  <si>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</si>
  <si>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</si>
  <si>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</si>
  <si>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</si>
  <si>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</si>
  <si>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</si>
  <si>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</si>
  <si>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</si>
  <si>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</si>
  <si>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</si>
  <si>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</si>
  <si>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</si>
  <si>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</si>
  <si>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</si>
  <si>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</si>
  <si>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</si>
  <si>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</si>
  <si>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</si>
  <si>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</si>
  <si>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</si>
  <si>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</si>
  <si>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</si>
  <si>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</si>
  <si>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</si>
  <si>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</si>
  <si>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</si>
  <si>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</si>
  <si>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</si>
  <si>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</si>
  <si>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</si>
  <si>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</si>
  <si>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</si>
  <si>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</si>
  <si>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</si>
  <si>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</si>
  <si>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</si>
  <si>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</si>
  <si>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</si>
  <si>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</si>
  <si>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</si>
  <si>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</si>
  <si>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</si>
  <si>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</si>
  <si>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</si>
  <si>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</si>
  <si>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</si>
  <si>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</si>
  <si>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</si>
  <si>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</si>
  <si>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</si>
  <si>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</si>
  <si>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</si>
  <si>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</si>
  <si>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</si>
  <si>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</si>
  <si>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</si>
  <si>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</si>
  <si>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</si>
  <si>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</si>
  <si>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</si>
  <si>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</si>
  <si>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</si>
  <si>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</si>
  <si>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</si>
  <si>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</si>
  <si>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</si>
  <si>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</si>
  <si>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</si>
  <si>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</si>
  <si>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</si>
  <si>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</si>
  <si>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</si>
  <si>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</si>
  <si>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</si>
  <si>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</si>
  <si>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</si>
  <si>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</si>
  <si>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</si>
  <si>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</si>
  <si>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</si>
  <si>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</si>
  <si>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</si>
  <si>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</si>
  <si>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</si>
  <si>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</si>
  <si>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</si>
  <si>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</si>
  <si>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</si>
  <si>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</si>
  <si>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</si>
  <si>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</si>
  <si>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</si>
  <si>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</si>
  <si>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</si>
  <si>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</si>
  <si>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</si>
  <si>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</si>
  <si>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</si>
  <si>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</si>
  <si>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</si>
  <si>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</si>
  <si>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</si>
  <si>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</si>
  <si>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</si>
  <si>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</si>
  <si>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</si>
  <si>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</si>
  <si>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</si>
  <si>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</si>
  <si>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</si>
  <si>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</si>
  <si>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</si>
  <si>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</si>
  <si>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</si>
  <si>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</si>
  <si>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</si>
  <si>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</si>
  <si>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</si>
  <si>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</si>
  <si>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</si>
  <si>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</si>
  <si>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</si>
  <si>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</si>
  <si>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</si>
  <si>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</si>
  <si>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</si>
  <si>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</si>
  <si>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</si>
  <si>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</si>
  <si>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</si>
  <si>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</si>
  <si>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</si>
  <si>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</si>
  <si>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</si>
  <si>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</si>
  <si>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</si>
  <si>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</si>
  <si>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</si>
  <si>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</si>
  <si>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</si>
  <si>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</si>
  <si>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</si>
  <si>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</si>
  <si>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</si>
  <si>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</si>
  <si>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</si>
  <si>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</si>
  <si>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</si>
  <si>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</si>
  <si>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</si>
  <si>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</si>
  <si>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</si>
  <si>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</si>
  <si>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</si>
  <si>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</si>
  <si>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</si>
  <si>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</si>
  <si>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</si>
  <si>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</si>
  <si>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</si>
  <si>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</si>
  <si>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</si>
  <si>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</si>
  <si>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</si>
  <si>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</si>
  <si>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</si>
  <si>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</si>
  <si>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</si>
  <si>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</si>
  <si>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</si>
  <si>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</si>
  <si>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</si>
  <si>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</si>
  <si>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</si>
  <si>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</si>
  <si>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</si>
  <si>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</si>
  <si>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</si>
  <si>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</si>
  <si>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</si>
  <si>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</si>
  <si>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</si>
  <si>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</si>
  <si>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</si>
  <si>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</si>
  <si>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</si>
  <si>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</si>
  <si>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</si>
  <si>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</si>
  <si>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</si>
  <si>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</si>
  <si>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</si>
  <si>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</si>
  <si>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</si>
  <si>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</si>
  <si>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</si>
  <si>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</si>
  <si>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</si>
  <si>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</si>
  <si>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</si>
  <si>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</si>
  <si>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</si>
  <si>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</si>
  <si>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</si>
  <si>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</si>
  <si>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</si>
  <si>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</si>
  <si>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</si>
  <si>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</si>
  <si>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</si>
  <si>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</si>
  <si>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</si>
  <si>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</si>
  <si>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</si>
  <si>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</si>
  <si>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</si>
  <si>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</si>
  <si>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</si>
  <si>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</si>
  <si>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</si>
  <si>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</si>
  <si>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</si>
  <si>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</si>
  <si>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</si>
  <si>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</si>
  <si>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</si>
  <si>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</si>
  <si>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</si>
  <si>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</si>
  <si>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</si>
  <si>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</si>
  <si>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</si>
  <si>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</si>
  <si>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</si>
  <si>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</si>
  <si>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</si>
  <si>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</si>
  <si>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</si>
  <si>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</si>
  <si>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</si>
  <si>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</si>
  <si>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</si>
  <si>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</si>
  <si>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</si>
  <si>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</si>
  <si>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</si>
  <si>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</si>
  <si>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</si>
  <si>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</si>
  <si>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</si>
  <si>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</si>
  <si>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</si>
  <si>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</si>
  <si>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</si>
  <si>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</si>
  <si>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</si>
  <si>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</si>
  <si>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</si>
  <si>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</si>
  <si>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</si>
  <si>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</si>
  <si>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</si>
  <si>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</si>
  <si>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</si>
  <si>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</si>
  <si>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</si>
  <si>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</si>
  <si>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</si>
  <si>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</si>
  <si>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</si>
  <si>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</si>
  <si>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</si>
  <si>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</si>
  <si>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</si>
  <si>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</si>
  <si>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</si>
  <si>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</si>
  <si>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</si>
  <si>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</si>
  <si>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</si>
  <si>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</si>
  <si>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</si>
  <si>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</si>
  <si>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</si>
  <si>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</si>
  <si>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</si>
  <si>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</si>
  <si>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</si>
  <si>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</si>
  <si>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</si>
  <si>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</si>
  <si>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</si>
  <si>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</si>
  <si>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</si>
  <si>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</si>
  <si>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</si>
  <si>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</si>
  <si>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</si>
  <si>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</si>
  <si>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</si>
  <si>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</si>
  <si>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</si>
  <si>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</si>
  <si>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</si>
  <si>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</si>
  <si>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</si>
  <si>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</si>
  <si>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</si>
  <si>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</si>
  <si>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</si>
  <si>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</si>
  <si>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</si>
  <si>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</si>
  <si>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</si>
  <si>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</si>
  <si>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</si>
  <si>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</si>
  <si>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</si>
  <si>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</si>
  <si>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</si>
  <si>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</si>
  <si>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</si>
  <si>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</si>
  <si>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</si>
  <si>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</si>
  <si>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</si>
  <si>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</si>
  <si>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</si>
  <si>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</si>
  <si>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</si>
  <si>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</si>
  <si>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</si>
  <si>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</si>
  <si>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</si>
  <si>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</si>
  <si>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</si>
  <si>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</si>
  <si>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</si>
  <si>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</si>
  <si>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</si>
  <si>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</si>
  <si>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</si>
  <si>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</si>
  <si>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</si>
  <si>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</si>
  <si>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</si>
  <si>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</si>
  <si>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</si>
  <si>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</si>
  <si>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</si>
  <si>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</si>
  <si>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</si>
  <si>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</si>
  <si>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</si>
  <si>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</si>
  <si>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</si>
  <si>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</si>
  <si>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</si>
  <si>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</si>
  <si>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</si>
  <si>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</si>
  <si>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</si>
  <si>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</si>
  <si>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</si>
  <si>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</si>
  <si>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</si>
  <si>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</si>
  <si>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</si>
  <si>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</si>
  <si>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</si>
  <si>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</si>
  <si>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</si>
  <si>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</si>
  <si>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</si>
  <si>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</si>
  <si>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</si>
  <si>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</si>
  <si>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</si>
  <si>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</si>
  <si>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</si>
  <si>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</si>
  <si>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</si>
  <si>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</si>
  <si>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</si>
  <si>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</si>
  <si>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</si>
  <si>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</si>
  <si>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</si>
  <si>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</si>
  <si>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</si>
  <si>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</si>
  <si>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</si>
  <si>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</si>
  <si>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</si>
  <si>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</si>
  <si>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</si>
  <si>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</si>
  <si>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</si>
  <si>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</si>
  <si>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</si>
  <si>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</si>
  <si>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</si>
  <si>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</si>
  <si>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</si>
  <si>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</si>
  <si>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</si>
  <si>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</si>
  <si>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</si>
  <si>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</si>
  <si>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</si>
  <si>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</si>
  <si>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</si>
  <si>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</si>
  <si>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</si>
  <si>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</si>
  <si>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</si>
  <si>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</si>
  <si>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</si>
  <si>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</si>
  <si>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</si>
  <si>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</si>
  <si>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</si>
  <si>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</si>
  <si>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</si>
  <si>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</si>
  <si>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</si>
  <si>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</si>
  <si>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</si>
  <si>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</si>
  <si>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</si>
  <si>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</si>
  <si>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</si>
  <si>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</si>
  <si>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</si>
  <si>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</si>
  <si>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</si>
  <si>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</si>
  <si>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</si>
  <si>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</si>
  <si>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</si>
  <si>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</si>
  <si>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</si>
  <si>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</si>
  <si>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</si>
  <si>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</si>
  <si>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</si>
  <si>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</si>
  <si>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</si>
  <si>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</si>
  <si>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</si>
  <si>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</si>
  <si>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</si>
  <si>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</si>
  <si>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</si>
  <si>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</si>
  <si>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</si>
  <si>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</si>
  <si>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</si>
  <si>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</si>
  <si>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</si>
  <si>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</si>
  <si>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</si>
  <si>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</si>
  <si>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</si>
  <si>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</si>
  <si>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</si>
  <si>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</si>
  <si>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</si>
  <si>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</si>
  <si>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</si>
  <si>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</si>
  <si>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</si>
  <si>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</si>
  <si>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</si>
  <si>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</si>
  <si>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</si>
  <si>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</si>
  <si>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</si>
  <si>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</si>
  <si>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</si>
  <si>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</si>
  <si>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</si>
  <si>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</si>
  <si>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</si>
  <si>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</si>
  <si>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</si>
  <si>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</si>
  <si>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</si>
  <si>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</si>
  <si>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</si>
  <si>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</si>
  <si>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</si>
  <si>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</si>
  <si>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</si>
  <si>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</si>
  <si>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</si>
  <si>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</si>
  <si>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</si>
  <si>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</si>
  <si>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</si>
  <si>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</si>
  <si>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</si>
  <si>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</si>
  <si>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</si>
  <si>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</si>
  <si>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</si>
  <si>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</si>
  <si>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</si>
  <si>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</si>
  <si>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</si>
  <si>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</si>
  <si>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</si>
  <si>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</si>
  <si>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</si>
  <si>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</si>
  <si>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</si>
  <si>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</si>
  <si>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</si>
  <si>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</si>
  <si>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</si>
  <si>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</si>
  <si>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</si>
  <si>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</si>
  <si>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</si>
  <si>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</si>
  <si>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</si>
  <si>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</si>
  <si>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</si>
  <si>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</si>
  <si>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</si>
  <si>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</si>
  <si>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</si>
  <si>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</si>
  <si>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</si>
  <si>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</si>
  <si>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</si>
  <si>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</si>
  <si>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</si>
  <si>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</si>
  <si>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</si>
  <si>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</si>
  <si>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</si>
  <si>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</si>
  <si>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</si>
  <si>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</si>
  <si>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</si>
  <si>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</si>
  <si>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</si>
  <si>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</si>
  <si>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</si>
  <si>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</si>
  <si>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</si>
  <si>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</si>
  <si>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</si>
  <si>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</si>
  <si>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</si>
  <si>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</si>
  <si>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</si>
  <si>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</si>
  <si>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</si>
  <si>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</si>
  <si>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</si>
  <si>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</si>
  <si>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</si>
  <si>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</si>
  <si>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</si>
  <si>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</si>
  <si>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</si>
  <si>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</si>
  <si>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</si>
  <si>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</si>
  <si>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</si>
  <si>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</si>
  <si>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</si>
  <si>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</si>
  <si>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</si>
  <si>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</si>
  <si>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</si>
  <si>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</si>
  <si>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</si>
  <si>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</si>
  <si>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</si>
  <si>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</si>
  <si>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</si>
  <si>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</si>
  <si>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</si>
  <si>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</si>
  <si>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</si>
  <si>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</si>
  <si>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</si>
  <si>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</si>
  <si>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</si>
  <si>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</si>
  <si>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</si>
  <si>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</si>
  <si>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</si>
  <si>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</si>
  <si>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</si>
  <si>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</si>
  <si>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</si>
  <si>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</si>
  <si>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</si>
  <si>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</si>
  <si>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</si>
  <si>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</si>
  <si>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</si>
  <si>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</si>
  <si>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</si>
  <si>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</si>
  <si>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</si>
  <si>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</si>
  <si>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</si>
  <si>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</si>
  <si>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</si>
  <si>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</si>
  <si>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</si>
  <si>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</si>
  <si>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</si>
  <si>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</si>
  <si>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</si>
  <si>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</si>
  <si>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</si>
  <si>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</si>
  <si>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</si>
  <si>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</si>
  <si>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</si>
  <si>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</si>
  <si>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</si>
  <si>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</si>
  <si>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</si>
  <si>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</si>
  <si>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</si>
  <si>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</si>
  <si>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</si>
  <si>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</si>
  <si>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</si>
  <si>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</si>
  <si>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</si>
  <si>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</si>
  <si>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</si>
  <si>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</si>
  <si>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</si>
  <si>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</si>
  <si>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</si>
  <si>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</si>
  <si>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</si>
  <si>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</si>
  <si>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</si>
  <si>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</si>
  <si>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</si>
  <si>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</si>
  <si>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</si>
  <si>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</si>
  <si>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</si>
  <si>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</si>
  <si>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</si>
  <si>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</si>
  <si>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</si>
  <si>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</si>
  <si>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</si>
  <si>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</si>
  <si>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</si>
  <si>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</si>
  <si>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</si>
  <si>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</si>
  <si>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</si>
  <si>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</si>
  <si>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</si>
  <si>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</si>
  <si>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</si>
  <si>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</si>
  <si>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</si>
  <si>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</si>
  <si>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</si>
  <si>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</si>
  <si>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</si>
  <si>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</si>
  <si>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</si>
  <si>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</si>
  <si>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</si>
  <si>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</si>
  <si>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</si>
  <si>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</si>
  <si>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</si>
  <si>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</si>
  <si>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</si>
  <si>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</si>
  <si>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</si>
  <si>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</si>
  <si>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</si>
  <si>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</si>
  <si>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</si>
  <si>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</si>
  <si>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</si>
  <si>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</si>
  <si>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</si>
  <si>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</si>
  <si>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</si>
  <si>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</si>
  <si>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</si>
  <si>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</si>
  <si>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</si>
  <si>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</si>
  <si>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</si>
  <si>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</si>
  <si>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</si>
  <si>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</si>
  <si>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</si>
  <si>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</si>
  <si>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</si>
  <si>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</si>
  <si>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</si>
  <si>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</si>
  <si>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</si>
  <si>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</si>
  <si>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</si>
  <si>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</si>
  <si>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</si>
  <si>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</si>
  <si>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</si>
  <si>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</si>
  <si>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</si>
  <si>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</si>
  <si>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</si>
  <si>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</si>
  <si>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</si>
  <si>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</si>
  <si>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</si>
  <si>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</si>
  <si>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</si>
  <si>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</si>
  <si>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</si>
  <si>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</si>
  <si>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</si>
  <si>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</si>
  <si>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</si>
  <si>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</si>
  <si>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</si>
  <si>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</si>
  <si>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</si>
  <si>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</si>
  <si>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</si>
  <si>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</si>
  <si>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</si>
  <si>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</si>
  <si>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</si>
  <si>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</si>
  <si>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</si>
  <si>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</si>
  <si>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</si>
  <si>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</si>
  <si>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</si>
  <si>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</si>
  <si>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</si>
  <si>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</si>
  <si>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</si>
  <si>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</si>
  <si>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</si>
  <si>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</si>
  <si>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</si>
  <si>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</si>
  <si>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</si>
  <si>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</si>
  <si>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</si>
  <si>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</si>
  <si>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</si>
  <si>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</si>
  <si>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</si>
  <si>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</si>
  <si>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</si>
  <si>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</si>
  <si>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</si>
  <si>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</si>
  <si>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</si>
  <si>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</si>
  <si>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</si>
  <si>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</si>
  <si>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</si>
  <si>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</si>
  <si>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</si>
  <si>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</si>
  <si>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</si>
  <si>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</si>
  <si>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</si>
  <si>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</si>
  <si>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</si>
  <si>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</si>
  <si>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</si>
  <si>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</si>
  <si>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</si>
  <si>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</si>
  <si>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</si>
  <si>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</si>
  <si>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</si>
  <si>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</si>
  <si>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</si>
  <si>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</si>
  <si>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</si>
  <si>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</si>
  <si>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</si>
  <si>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</si>
  <si>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</si>
  <si>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</si>
  <si>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</si>
  <si>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</si>
  <si>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</si>
  <si>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</si>
  <si>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</si>
  <si>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</si>
  <si>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</si>
  <si>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</si>
  <si>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</si>
  <si>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</si>
  <si>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</si>
  <si>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</si>
  <si>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</si>
  <si>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</si>
  <si>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</si>
  <si>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</si>
  <si>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</si>
  <si>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</si>
  <si>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</si>
  <si>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</si>
  <si>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</si>
  <si>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</si>
  <si>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</si>
  <si>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</si>
  <si>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</si>
  <si>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</si>
  <si>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</si>
  <si>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</si>
  <si>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</si>
  <si>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</si>
  <si>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</si>
  <si>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</si>
  <si>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</si>
  <si>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</si>
  <si>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</si>
  <si>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</si>
  <si>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</si>
  <si>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</si>
  <si>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</si>
  <si>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</si>
  <si>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</si>
  <si>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</si>
  <si>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</si>
  <si>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</si>
  <si>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</si>
  <si>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</si>
  <si>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</si>
  <si>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</si>
  <si>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</si>
  <si>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</si>
  <si>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</si>
  <si>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</si>
  <si>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</si>
  <si>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</si>
  <si>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</si>
  <si>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</si>
  <si>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</si>
  <si>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</si>
  <si>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</si>
  <si>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</si>
  <si>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</si>
  <si>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</si>
  <si>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</si>
  <si>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</si>
  <si>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</si>
  <si>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</si>
  <si>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</si>
  <si>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</si>
  <si>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</si>
  <si>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</si>
  <si>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</si>
  <si>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</si>
  <si>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</si>
  <si>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</si>
  <si>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</si>
  <si>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</si>
  <si>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</si>
  <si>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</si>
  <si>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</si>
  <si>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</si>
  <si>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</si>
  <si>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</si>
  <si>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</si>
  <si>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</si>
  <si>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</si>
  <si>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</si>
  <si>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</si>
  <si>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</si>
  <si>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</si>
  <si>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</si>
  <si>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</si>
  <si>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</si>
  <si>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</si>
  <si>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</si>
  <si>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</si>
  <si>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</si>
  <si>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</si>
  <si>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</si>
  <si>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</si>
  <si>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</si>
  <si>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</si>
  <si>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</si>
  <si>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</si>
  <si>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</si>
  <si>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</si>
  <si>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</si>
  <si>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</si>
  <si>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</si>
  <si>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</si>
  <si>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</si>
  <si>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</si>
  <si>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</si>
  <si>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</si>
  <si>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</si>
  <si>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</si>
  <si>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</si>
  <si>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</si>
  <si>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</si>
  <si>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</si>
  <si>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</si>
  <si>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</si>
  <si>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</si>
  <si>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</si>
  <si>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</si>
  <si>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</si>
  <si>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</si>
  <si>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</si>
  <si>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</si>
  <si>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</si>
  <si>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</si>
  <si>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</si>
  <si>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</si>
  <si>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</si>
  <si>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</si>
  <si>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</si>
  <si>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</si>
  <si>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</si>
  <si>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</si>
  <si>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</si>
  <si>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</si>
  <si>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</si>
  <si>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</si>
  <si>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</si>
  <si>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</si>
  <si>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</si>
  <si>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</si>
  <si>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</si>
  <si>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</si>
  <si>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</si>
  <si>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</si>
  <si>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</si>
  <si>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</si>
  <si>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</si>
  <si>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</si>
  <si>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</si>
  <si>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</si>
  <si>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</si>
  <si>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</si>
  <si>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</si>
  <si>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</si>
  <si>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</si>
  <si>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</si>
  <si>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</si>
  <si>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</si>
  <si>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</si>
  <si>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</si>
  <si>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</si>
  <si>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</si>
  <si>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</si>
  <si>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</si>
  <si>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</si>
  <si>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</si>
  <si>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</si>
  <si>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</si>
  <si>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</si>
  <si>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</si>
  <si>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</si>
  <si>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</si>
  <si>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</si>
  <si>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</si>
  <si>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</si>
  <si>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</si>
  <si>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</si>
  <si>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</si>
  <si>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</si>
  <si>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</si>
  <si>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</si>
  <si>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</si>
  <si>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</si>
  <si>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</si>
  <si>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</si>
  <si>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</si>
  <si>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</si>
  <si>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</si>
  <si>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</si>
  <si>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</si>
  <si>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</si>
  <si>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</si>
  <si>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</si>
  <si>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</si>
  <si>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</si>
  <si>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</si>
  <si>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</si>
  <si>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</si>
  <si>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</si>
  <si>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</si>
  <si>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</si>
  <si>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</si>
  <si>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</si>
  <si>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</si>
  <si>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</si>
  <si>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</si>
  <si>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</si>
  <si>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</si>
  <si>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</si>
  <si>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</si>
  <si>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</si>
  <si>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</si>
  <si>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</si>
  <si>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</si>
  <si>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</si>
  <si>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</si>
  <si>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</si>
  <si>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</si>
  <si>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</si>
  <si>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</si>
  <si>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</si>
  <si>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</si>
  <si>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</si>
  <si>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</si>
  <si>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</si>
  <si>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</si>
  <si>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</si>
  <si>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</si>
  <si>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</si>
  <si>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</si>
  <si>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</si>
  <si>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</si>
  <si>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</si>
  <si>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</si>
  <si>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</si>
  <si>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</si>
  <si>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</si>
  <si>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</si>
  <si>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</si>
  <si>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</si>
  <si>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</si>
  <si>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</si>
  <si>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</si>
  <si>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</si>
  <si>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</si>
  <si>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</si>
  <si>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</si>
  <si>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</si>
  <si>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</si>
  <si>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</si>
  <si>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</si>
  <si>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</si>
  <si>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</si>
  <si>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</si>
  <si>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</si>
  <si>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</si>
  <si>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</si>
  <si>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</si>
  <si>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</si>
  <si>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</si>
  <si>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</si>
  <si>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</si>
  <si>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</si>
  <si>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</si>
  <si>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</si>
  <si>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</si>
  <si>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</si>
  <si>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</si>
  <si>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</si>
  <si>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</si>
  <si>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</si>
  <si>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</si>
  <si>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</si>
  <si>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</si>
  <si>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</si>
  <si>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</si>
  <si>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</si>
  <si>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</si>
  <si>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</si>
  <si>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</si>
  <si>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</si>
  <si>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</si>
  <si>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</si>
  <si>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</si>
  <si>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</si>
  <si>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</si>
  <si>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</si>
  <si>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</si>
  <si>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</si>
  <si>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</si>
  <si>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</si>
  <si>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</si>
  <si>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</si>
  <si>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</si>
  <si>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</si>
  <si>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</si>
  <si>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</si>
  <si>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</si>
  <si>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</si>
  <si>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</si>
  <si>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</si>
  <si>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</si>
  <si>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</si>
  <si>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</si>
  <si>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</si>
  <si>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</si>
  <si>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</si>
  <si>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</si>
  <si>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</si>
  <si>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</si>
  <si>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</si>
  <si>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</si>
  <si>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</si>
  <si>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</si>
  <si>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</si>
  <si>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</si>
  <si>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</si>
  <si>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</si>
  <si>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</si>
  <si>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</si>
  <si>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</si>
  <si>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</si>
  <si>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</si>
  <si>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</si>
  <si>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</si>
  <si>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</si>
  <si>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</si>
  <si>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</si>
  <si>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</si>
  <si>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</si>
  <si>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</si>
  <si>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</si>
  <si>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</si>
  <si>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</si>
  <si>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</si>
  <si>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</si>
  <si>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</si>
  <si>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</si>
  <si>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</si>
  <si>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</si>
  <si>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</si>
  <si>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</si>
  <si>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</si>
  <si>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</si>
  <si>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</si>
  <si>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</si>
  <si>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</si>
  <si>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</si>
  <si>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</si>
  <si>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</si>
  <si>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</si>
  <si>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</si>
  <si>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</si>
  <si>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</si>
  <si>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</si>
  <si>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</si>
  <si>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</si>
  <si>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</si>
  <si>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</si>
  <si>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</si>
  <si>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</si>
  <si>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</si>
  <si>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</si>
  <si>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</si>
  <si>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</si>
  <si>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</si>
  <si>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</si>
  <si>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</si>
  <si>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</si>
  <si>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</si>
  <si>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</si>
  <si>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</si>
  <si>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</si>
  <si>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</si>
  <si>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</si>
  <si>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</si>
  <si>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</si>
  <si>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</si>
  <si>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</si>
  <si>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</si>
  <si>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</si>
  <si>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</si>
  <si>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</si>
  <si>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</si>
  <si>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</si>
  <si>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</si>
  <si>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</si>
  <si>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</si>
  <si>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</si>
  <si>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</si>
  <si>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</si>
  <si>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</si>
  <si>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</si>
  <si>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</si>
  <si>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</si>
  <si>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</si>
  <si>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</si>
  <si>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</si>
  <si>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</si>
  <si>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</si>
  <si>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</si>
  <si>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</si>
  <si>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</si>
  <si>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</si>
  <si>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</si>
  <si>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</si>
  <si>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</si>
  <si>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</si>
  <si>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</si>
  <si>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</si>
  <si>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</si>
  <si>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</si>
  <si>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</si>
  <si>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</si>
  <si>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</si>
  <si>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</si>
  <si>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</si>
  <si>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</si>
  <si>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</si>
  <si>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</si>
  <si>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</si>
  <si>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</si>
  <si>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</si>
  <si>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</si>
  <si>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</si>
  <si>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</si>
  <si>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</si>
  <si>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</si>
  <si>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</si>
  <si>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</si>
  <si>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</si>
  <si>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</si>
  <si>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</si>
  <si>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</si>
  <si>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</si>
  <si>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</si>
  <si>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</si>
  <si>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</si>
  <si>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</si>
  <si>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</si>
  <si>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</si>
  <si>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</si>
  <si>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</si>
  <si>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</si>
  <si>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</si>
  <si>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</si>
  <si>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</si>
  <si>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</si>
  <si>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</si>
  <si>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</si>
  <si>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</si>
  <si>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</si>
  <si>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</si>
  <si>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</si>
  <si>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</si>
  <si>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</si>
  <si>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</si>
  <si>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</si>
  <si>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</si>
  <si>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</si>
  <si>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</si>
  <si>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</si>
  <si>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</si>
  <si>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</si>
  <si>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</si>
  <si>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</si>
  <si>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</si>
  <si>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</si>
  <si>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</si>
  <si>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</si>
  <si>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</si>
  <si>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</si>
  <si>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</si>
  <si>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</si>
  <si>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</si>
  <si>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</si>
  <si>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</si>
  <si>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</si>
  <si>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</si>
  <si>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</si>
  <si>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</si>
  <si>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</si>
  <si>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</si>
  <si>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</si>
  <si>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</si>
  <si>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</si>
  <si>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</si>
  <si>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</si>
  <si>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</si>
  <si>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</si>
  <si>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</si>
  <si>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</si>
  <si>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</si>
  <si>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</si>
  <si>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</si>
  <si>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</si>
  <si>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</si>
  <si>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</si>
  <si>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</si>
  <si>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</si>
  <si>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</si>
  <si>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</si>
  <si>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</si>
  <si>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</si>
  <si>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</si>
  <si>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</si>
  <si>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</si>
  <si>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</si>
  <si>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</si>
  <si>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</si>
  <si>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</si>
  <si>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</si>
  <si>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</si>
  <si>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</si>
  <si>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</si>
  <si>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</si>
  <si>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</si>
  <si>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</si>
  <si>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</si>
  <si>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</si>
  <si>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</si>
  <si>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</si>
  <si>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</si>
  <si>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</si>
  <si>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</si>
  <si>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</si>
  <si>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</si>
  <si>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</si>
  <si>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</si>
  <si>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</si>
  <si>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</si>
  <si>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</si>
  <si>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</si>
  <si>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</si>
  <si>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</si>
  <si>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</si>
  <si>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</si>
  <si>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</si>
  <si>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</si>
  <si>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</si>
  <si>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</si>
  <si>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</si>
  <si>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</si>
  <si>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</si>
  <si>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</si>
  <si>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</si>
  <si>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</si>
  <si>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</si>
  <si>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</si>
  <si>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</si>
  <si>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</si>
  <si>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</si>
  <si>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</si>
  <si>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</si>
  <si>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</si>
  <si>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</si>
  <si>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</si>
  <si>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</si>
  <si>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</si>
  <si>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</si>
  <si>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</si>
  <si>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</si>
  <si>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</si>
  <si>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</si>
  <si>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</si>
  <si>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</si>
  <si>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</si>
  <si>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</si>
  <si>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</si>
  <si>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</si>
  <si>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</si>
  <si>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</si>
  <si>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</si>
  <si>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</si>
  <si>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</si>
  <si>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</si>
  <si>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</si>
  <si>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</si>
  <si>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</si>
  <si>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</si>
  <si>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</si>
  <si>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</si>
  <si>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</si>
  <si>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</si>
  <si>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</si>
  <si>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</si>
  <si>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</si>
  <si>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</si>
  <si>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</si>
  <si>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</si>
  <si>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</si>
  <si>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</si>
  <si>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</si>
  <si>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</si>
  <si>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</si>
  <si>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</si>
  <si>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</si>
  <si>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</si>
  <si>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</si>
  <si>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</si>
  <si>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</si>
  <si>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</si>
  <si>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</si>
  <si>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</si>
  <si>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</si>
  <si>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</si>
  <si>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</si>
  <si>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</si>
  <si>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</si>
  <si>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</si>
  <si>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</si>
  <si>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</si>
  <si>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</si>
  <si>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</si>
  <si>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</si>
  <si>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</si>
  <si>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</si>
  <si>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</si>
  <si>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</si>
  <si>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</si>
  <si>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</si>
  <si>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</si>
  <si>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</si>
  <si>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</si>
  <si>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</si>
  <si>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</si>
  <si>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</si>
  <si>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</si>
  <si>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</si>
  <si>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</si>
  <si>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</si>
  <si>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</si>
  <si>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</si>
  <si>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</si>
  <si>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</si>
  <si>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</si>
  <si>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</si>
  <si>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</si>
  <si>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</si>
  <si>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</si>
  <si>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</si>
  <si>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</si>
  <si>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</si>
  <si>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</si>
  <si>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</si>
  <si>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</si>
  <si>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</si>
  <si>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</si>
  <si>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</si>
  <si>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</si>
  <si>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</si>
  <si>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</si>
  <si>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</si>
  <si>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</si>
  <si>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</si>
  <si>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</si>
  <si>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</si>
  <si>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</si>
  <si>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</si>
  <si>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</si>
  <si>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</si>
  <si>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</si>
  <si>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</si>
  <si>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</si>
  <si>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</si>
  <si>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</si>
  <si>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</si>
  <si>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</si>
  <si>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</si>
  <si>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</si>
  <si>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</si>
  <si>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</si>
  <si>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</si>
  <si>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</si>
  <si>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</si>
  <si>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</si>
  <si>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</si>
  <si>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</si>
  <si>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</si>
  <si>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</si>
  <si>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</si>
  <si>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</si>
  <si>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</si>
  <si>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</si>
  <si>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</si>
  <si>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</si>
  <si>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</si>
  <si>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</si>
  <si>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</si>
  <si>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</si>
  <si>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</si>
  <si>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</si>
  <si>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</si>
  <si>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</si>
  <si>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</si>
  <si>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</si>
  <si>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</si>
  <si>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</si>
  <si>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</si>
  <si>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</si>
  <si>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</si>
  <si>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</si>
  <si>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</si>
  <si>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</si>
  <si>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</si>
  <si>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</si>
  <si>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</si>
  <si>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</si>
  <si>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</si>
  <si>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</si>
  <si>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</si>
  <si>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</si>
  <si>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</si>
  <si>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</si>
  <si>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</si>
  <si>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</si>
  <si>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</si>
  <si>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</si>
  <si>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</si>
  <si>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</si>
  <si>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</si>
  <si>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</si>
  <si>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</si>
  <si>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</si>
  <si>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</si>
  <si>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</si>
  <si>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</si>
  <si>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</si>
  <si>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</si>
  <si>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</si>
  <si>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</si>
  <si>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</si>
  <si>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</si>
  <si>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</si>
  <si>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</si>
  <si>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</si>
  <si>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</si>
  <si>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</si>
  <si>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</si>
  <si>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</si>
  <si>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</si>
  <si>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</si>
  <si>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</si>
  <si>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</si>
  <si>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</si>
  <si>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</si>
  <si>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</si>
  <si>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</si>
  <si>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</si>
  <si>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</si>
  <si>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</si>
  <si>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</si>
  <si>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</si>
  <si>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</si>
  <si>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</si>
  <si>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</si>
  <si>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</si>
  <si>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</si>
  <si>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</si>
  <si>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</si>
  <si>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</si>
  <si>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</si>
  <si>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</si>
  <si>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</si>
  <si>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</si>
  <si>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</si>
  <si>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</si>
  <si>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</si>
  <si>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</si>
  <si>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</si>
  <si>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</si>
  <si>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</si>
  <si>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</si>
  <si>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</si>
  <si>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</si>
  <si>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</si>
  <si>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</si>
  <si>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</si>
  <si>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</si>
  <si>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</si>
  <si>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</si>
  <si>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</si>
  <si>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</si>
  <si>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</si>
  <si>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</si>
  <si>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</si>
  <si>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</si>
  <si>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</si>
  <si>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</si>
  <si>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</si>
  <si>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</si>
  <si>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</si>
  <si>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</si>
  <si>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</si>
  <si>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</si>
  <si>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</si>
  <si>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</si>
  <si>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</si>
  <si>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</si>
  <si>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</si>
  <si>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</si>
  <si>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</si>
  <si>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</si>
  <si>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</si>
  <si>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</si>
  <si>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</si>
  <si>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</si>
  <si>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</si>
  <si>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</si>
  <si>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</si>
  <si>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</si>
  <si>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</si>
  <si>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</si>
  <si>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</si>
  <si>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</si>
  <si>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</si>
  <si>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</si>
  <si>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</si>
  <si>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</si>
  <si>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</si>
  <si>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</si>
  <si>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</si>
  <si>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</si>
  <si>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</si>
  <si>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</si>
  <si>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</si>
  <si>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</si>
  <si>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</si>
  <si>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</si>
  <si>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</si>
  <si>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</si>
  <si>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</si>
  <si>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</si>
  <si>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</si>
  <si>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</si>
  <si>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</si>
  <si>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</si>
  <si>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</si>
  <si>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</si>
  <si>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</si>
  <si>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</si>
  <si>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</si>
  <si>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</si>
  <si>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</si>
  <si>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</si>
  <si>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</si>
  <si>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</si>
  <si>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</si>
  <si>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</si>
  <si>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</si>
  <si>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</si>
  <si>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</si>
  <si>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</si>
  <si>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</si>
  <si>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</si>
  <si>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</si>
  <si>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</si>
  <si>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</si>
  <si>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</si>
  <si>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</si>
  <si>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</si>
  <si>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</si>
  <si>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</si>
  <si>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</si>
  <si>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</si>
  <si>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</si>
  <si>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</si>
  <si>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</si>
  <si>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</si>
  <si>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</si>
  <si>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</si>
  <si>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</si>
  <si>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</si>
  <si>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</si>
  <si>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</si>
  <si>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</si>
  <si>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</si>
  <si>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</si>
  <si>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</si>
  <si>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</si>
  <si>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</si>
  <si>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</si>
  <si>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</si>
  <si>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</si>
  <si>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</si>
  <si>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</si>
  <si>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</si>
  <si>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</si>
  <si>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</si>
  <si>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</si>
  <si>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</si>
  <si>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</si>
  <si>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</si>
  <si>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</si>
  <si>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</si>
  <si>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</si>
  <si>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</si>
  <si>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</si>
  <si>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</si>
  <si>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</si>
  <si>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</si>
  <si>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</si>
  <si>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</si>
  <si>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</si>
  <si>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</si>
  <si>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</si>
  <si>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</si>
  <si>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</si>
  <si>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</si>
  <si>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</si>
  <si>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</si>
  <si>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</si>
  <si>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</si>
  <si>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</si>
  <si>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</si>
  <si>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</si>
  <si>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</si>
  <si>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</si>
  <si>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</si>
  <si>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</si>
  <si>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</si>
  <si>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</si>
  <si>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</si>
  <si>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</si>
  <si>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</si>
  <si>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</si>
  <si>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</si>
  <si>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</si>
  <si>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</si>
  <si>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</si>
  <si>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</si>
  <si>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</si>
  <si>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</si>
  <si>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</si>
  <si>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</si>
  <si>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</si>
  <si>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</si>
  <si>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</si>
  <si>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</si>
  <si>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</si>
  <si>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</si>
  <si>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</si>
  <si>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</si>
  <si>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</si>
  <si>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</si>
  <si>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</si>
  <si>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</si>
  <si>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</si>
  <si>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</si>
  <si>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</si>
  <si>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</si>
  <si>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</si>
  <si>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</si>
  <si>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</si>
  <si>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</si>
  <si>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</si>
  <si>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</si>
  <si>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</si>
  <si>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</si>
  <si>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</si>
  <si>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</si>
  <si>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</si>
  <si>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</si>
  <si>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</si>
  <si>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</si>
  <si>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</si>
  <si>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</si>
  <si>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</si>
  <si>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</si>
  <si>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</si>
  <si>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</si>
  <si>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</si>
  <si>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</si>
  <si>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</si>
  <si>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</si>
  <si>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</si>
  <si>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</si>
  <si>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</si>
  <si>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</si>
  <si>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</si>
  <si>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</si>
  <si>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</si>
  <si>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</si>
  <si>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</si>
  <si>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</si>
  <si>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</si>
  <si>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</si>
  <si>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</si>
  <si>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</si>
  <si>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</si>
  <si>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</si>
  <si>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</si>
  <si>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</si>
  <si>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</si>
  <si>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</si>
  <si>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</si>
  <si>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</si>
  <si>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</si>
  <si>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</si>
  <si>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</si>
  <si>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</si>
  <si>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</si>
  <si>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</si>
  <si>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</si>
  <si>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</si>
  <si>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</si>
  <si>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</si>
  <si>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</si>
  <si>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</si>
  <si>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</si>
  <si>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</si>
  <si>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</si>
  <si>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</si>
  <si>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</si>
  <si>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</si>
  <si>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</si>
  <si>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</si>
  <si>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</si>
  <si>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</si>
  <si>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</si>
  <si>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</si>
  <si>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</si>
  <si>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</si>
  <si>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</si>
  <si>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</si>
  <si>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</si>
  <si>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</si>
  <si>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</si>
  <si>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</si>
  <si>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</si>
  <si>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</si>
  <si>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</si>
  <si>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</si>
  <si>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</si>
  <si>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</si>
  <si>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</si>
  <si>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</si>
  <si>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</si>
  <si>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</si>
  <si>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</si>
  <si>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</si>
  <si>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</si>
  <si>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</si>
  <si>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</si>
  <si>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</si>
  <si>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</si>
  <si>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</si>
  <si>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</si>
  <si>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</si>
  <si>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</si>
  <si>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</si>
  <si>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</si>
  <si>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</si>
  <si>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</si>
  <si>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</si>
  <si>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</si>
  <si>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</si>
  <si>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</si>
  <si>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</si>
  <si>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</si>
  <si>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</si>
  <si>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</si>
  <si>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</si>
  <si>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</si>
  <si>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</si>
  <si>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</si>
  <si>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</si>
  <si>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</si>
  <si>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</si>
  <si>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</si>
  <si>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</si>
  <si>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</si>
  <si>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</si>
  <si>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</si>
  <si>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</si>
  <si>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</si>
  <si>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</si>
  <si>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</si>
  <si>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</si>
  <si>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</si>
  <si>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</si>
  <si>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</si>
  <si>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</si>
  <si>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</si>
  <si>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</si>
  <si>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</si>
  <si>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</si>
  <si>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</si>
  <si>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</si>
  <si>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</si>
  <si>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</si>
  <si>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</si>
  <si>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</si>
  <si>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</si>
  <si>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</si>
  <si>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</si>
  <si>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</si>
  <si>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</si>
  <si>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</si>
  <si>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</si>
  <si>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</si>
  <si>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</si>
  <si>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</si>
  <si>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</si>
  <si>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</si>
  <si>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</si>
  <si>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</si>
  <si>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</si>
  <si>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</si>
  <si>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</si>
  <si>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</si>
  <si>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</si>
  <si>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</si>
  <si>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</si>
  <si>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</si>
  <si>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</si>
  <si>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</si>
  <si>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</si>
  <si>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</si>
  <si>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</si>
  <si>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</si>
  <si>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</si>
  <si>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</si>
  <si>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</si>
  <si>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</si>
  <si>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</si>
  <si>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</si>
  <si>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</si>
  <si>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</si>
  <si>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</si>
  <si>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</si>
  <si>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</si>
  <si>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</si>
  <si>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</si>
  <si>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</si>
  <si>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</si>
  <si>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</si>
  <si>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</si>
  <si>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</si>
  <si>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</si>
  <si>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</si>
  <si>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</si>
  <si>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</si>
  <si>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</si>
  <si>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</si>
  <si>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</si>
  <si>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</si>
  <si>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</si>
  <si>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</si>
  <si>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</si>
  <si>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</si>
  <si>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</si>
  <si>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</si>
  <si>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</si>
  <si>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</si>
  <si>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</si>
  <si>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</si>
  <si>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</si>
  <si>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</si>
  <si>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</si>
  <si>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</si>
  <si>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</si>
  <si>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</si>
  <si>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</si>
  <si>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</si>
  <si>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</si>
  <si>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</si>
  <si>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</si>
  <si>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</si>
  <si>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</si>
  <si>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</si>
  <si>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</si>
  <si>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</si>
  <si>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</si>
  <si>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</si>
  <si>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</si>
  <si>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</si>
  <si>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</si>
  <si>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</si>
  <si>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</si>
  <si>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</si>
  <si>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</si>
  <si>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</si>
  <si>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</si>
  <si>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</si>
  <si>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</si>
  <si>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</si>
  <si>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</si>
  <si>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</si>
  <si>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</si>
  <si>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</si>
  <si>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</si>
  <si>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</si>
  <si>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</si>
  <si>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</si>
  <si>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</si>
  <si>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</si>
  <si>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</si>
  <si>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</si>
  <si>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</si>
  <si>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</si>
  <si>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</si>
  <si>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</si>
  <si>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</si>
  <si>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</si>
  <si>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</si>
  <si>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</si>
  <si>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</si>
  <si>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</si>
  <si>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</si>
  <si>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</si>
  <si>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</si>
  <si>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</si>
  <si>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</si>
  <si>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</si>
  <si>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</si>
  <si>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</si>
  <si>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</si>
  <si>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</si>
  <si>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</si>
  <si>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</si>
  <si>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</si>
  <si>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</si>
  <si>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</si>
  <si>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</si>
  <si>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</si>
  <si>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</si>
  <si>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</si>
  <si>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</si>
  <si>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</si>
  <si>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</si>
  <si>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</si>
  <si>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</si>
  <si>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</si>
  <si>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</si>
  <si>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</si>
  <si>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</si>
  <si>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</si>
  <si>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</si>
  <si>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</si>
  <si>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</si>
  <si>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</si>
  <si>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</si>
  <si>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</si>
  <si>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</si>
  <si>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</si>
  <si>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</si>
  <si>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</si>
  <si>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</si>
  <si>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</si>
  <si>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</si>
  <si>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</si>
  <si>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</si>
  <si>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</si>
  <si>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</si>
  <si>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</si>
  <si>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</si>
  <si>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</si>
  <si>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</si>
  <si>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</si>
  <si>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</si>
  <si>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</si>
  <si>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</si>
  <si>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</si>
  <si>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</si>
  <si>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</si>
  <si>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</si>
  <si>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</si>
  <si>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</si>
  <si>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</si>
  <si>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</si>
  <si>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</si>
  <si>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</si>
  <si>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</si>
  <si>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</si>
  <si>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</si>
  <si>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</si>
  <si>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</si>
  <si>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</si>
  <si>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</si>
  <si>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</si>
  <si>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</si>
  <si>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</si>
  <si>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</si>
  <si>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</si>
  <si>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</si>
  <si>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</si>
  <si>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</si>
  <si>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</si>
  <si>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</si>
  <si>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</si>
  <si>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</si>
  <si>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</si>
  <si>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</si>
  <si>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</si>
  <si>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</si>
  <si>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</si>
  <si>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</si>
  <si>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</si>
  <si>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</si>
  <si>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</si>
  <si>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</si>
  <si>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</si>
  <si>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</si>
  <si>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</si>
  <si>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</si>
  <si>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</si>
  <si>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</si>
  <si>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</si>
  <si>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</si>
  <si>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</si>
  <si>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</si>
  <si>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</si>
  <si>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</si>
  <si>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</si>
  <si>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</si>
  <si>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</si>
  <si>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</si>
  <si>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</si>
  <si>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</si>
  <si>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</si>
  <si>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</si>
  <si>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</si>
  <si>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</si>
  <si>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</si>
  <si>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</si>
  <si>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</si>
  <si>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</si>
  <si>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</si>
  <si>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</si>
  <si>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</si>
  <si>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</si>
  <si>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</si>
  <si>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</si>
  <si>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</si>
  <si>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</si>
  <si>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</si>
  <si>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</si>
  <si>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</si>
  <si>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</si>
  <si>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</si>
  <si>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</si>
  <si>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</si>
  <si>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</si>
  <si>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</si>
  <si>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</si>
  <si>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</si>
  <si>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</si>
  <si>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</si>
  <si>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</si>
  <si>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</si>
  <si>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</si>
  <si>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</si>
  <si>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</si>
  <si>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</si>
  <si>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</si>
  <si>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</si>
  <si>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</si>
  <si>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</si>
  <si>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</si>
  <si>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</si>
  <si>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</si>
  <si>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</si>
  <si>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</si>
  <si>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</si>
  <si>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</si>
  <si>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</si>
  <si>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</si>
  <si>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</si>
  <si>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</si>
  <si>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</si>
  <si>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</si>
  <si>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</si>
  <si>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</si>
  <si>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</si>
  <si>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</si>
  <si>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</si>
  <si>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</si>
  <si>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</si>
  <si>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</si>
  <si>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</si>
  <si>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</si>
  <si>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</si>
  <si>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</si>
  <si>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</si>
  <si>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</si>
  <si>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</si>
  <si>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</si>
  <si>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</si>
  <si>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</si>
  <si>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</si>
  <si>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</si>
  <si>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</si>
  <si>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</si>
  <si>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</si>
  <si>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</si>
  <si>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</si>
  <si>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</si>
  <si>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</si>
  <si>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</si>
  <si>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</si>
  <si>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</si>
  <si>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</si>
  <si>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</si>
  <si>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</si>
  <si>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</si>
  <si>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</si>
  <si>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</si>
  <si>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</si>
  <si>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</si>
  <si>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</si>
  <si>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</si>
  <si>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</si>
  <si>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</si>
  <si>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</si>
  <si>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</si>
  <si>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</si>
  <si>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</si>
  <si>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</si>
  <si>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</si>
  <si>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</si>
  <si>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</si>
  <si>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</si>
  <si>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</si>
  <si>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</si>
  <si>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</si>
  <si>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</si>
  <si>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</si>
  <si>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</si>
  <si>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</si>
  <si>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</si>
  <si>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</si>
  <si>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</si>
  <si>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</si>
  <si>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</si>
  <si>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</si>
  <si>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</si>
  <si>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</si>
  <si>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</si>
  <si>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</si>
  <si>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</si>
  <si>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</si>
  <si>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</si>
  <si>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</si>
  <si>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</si>
  <si>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</si>
  <si>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</si>
  <si>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</si>
  <si>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</si>
  <si>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</si>
  <si>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</si>
  <si>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</si>
  <si>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</si>
  <si>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</si>
  <si>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</si>
  <si>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</si>
  <si>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</si>
  <si>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</si>
  <si>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</si>
  <si>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</si>
  <si>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</si>
  <si>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</si>
  <si>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</si>
  <si>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</si>
  <si>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</si>
  <si>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</si>
  <si>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</si>
  <si>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</si>
  <si>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</si>
  <si>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</si>
  <si>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</si>
  <si>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</si>
  <si>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</si>
  <si>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</si>
  <si>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</si>
  <si>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</si>
  <si>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</si>
  <si>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</si>
  <si>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</si>
  <si>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</si>
  <si>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</si>
  <si>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</si>
  <si>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</si>
  <si>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</si>
  <si>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</si>
  <si>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</si>
  <si>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</si>
  <si>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</si>
  <si>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</si>
  <si>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</si>
  <si>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</si>
  <si>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</si>
  <si>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</si>
  <si>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</si>
  <si>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</si>
  <si>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</si>
  <si>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</si>
  <si>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</si>
  <si>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</si>
  <si>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</si>
  <si>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</si>
  <si>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</si>
  <si>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</si>
  <si>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</si>
  <si>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</si>
  <si>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</si>
  <si>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</si>
  <si>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</si>
  <si>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</si>
  <si>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</si>
  <si>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</si>
  <si>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</si>
  <si>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</si>
  <si>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</si>
  <si>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</si>
  <si>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</si>
  <si>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</si>
  <si>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</si>
  <si>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</si>
  <si>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</si>
  <si>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</si>
  <si>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</si>
  <si>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</si>
  <si>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</si>
  <si>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</si>
  <si>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</si>
  <si>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</si>
  <si>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</si>
  <si>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</si>
  <si>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</si>
  <si>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</si>
  <si>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</si>
  <si>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</si>
  <si>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</si>
  <si>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</si>
  <si>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</si>
  <si>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</si>
  <si>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</si>
  <si>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</si>
  <si>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</si>
  <si>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</si>
  <si>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</si>
  <si>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</si>
  <si>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</si>
  <si>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</si>
  <si>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</si>
  <si>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</si>
  <si>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</si>
  <si>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</si>
  <si>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</si>
  <si>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</si>
  <si>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</si>
  <si>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</si>
  <si>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</si>
  <si>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</si>
  <si>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</si>
  <si>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</si>
  <si>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</si>
  <si>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</si>
  <si>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</si>
  <si>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</si>
  <si>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</si>
  <si>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</si>
  <si>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</si>
  <si>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</si>
  <si>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</si>
  <si>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</si>
  <si>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</si>
  <si>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</si>
  <si>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</si>
  <si>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</si>
  <si>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</si>
  <si>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</si>
  <si>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</si>
  <si>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</si>
  <si>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</si>
  <si>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</si>
  <si>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</si>
  <si>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</si>
  <si>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</si>
  <si>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</si>
  <si>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</si>
  <si>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</si>
  <si>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</si>
  <si>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</si>
  <si>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</si>
  <si>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</si>
  <si>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</si>
  <si>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</si>
  <si>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</si>
  <si>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</si>
  <si>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</si>
  <si>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</si>
  <si>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</si>
  <si>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</si>
  <si>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</si>
  <si>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</si>
  <si>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</si>
  <si>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</si>
  <si>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</si>
  <si>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</si>
  <si>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</si>
  <si>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</si>
  <si>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</si>
  <si>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</si>
  <si>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</si>
  <si>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</si>
  <si>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</si>
  <si>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</si>
  <si>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</si>
  <si>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</si>
  <si>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</si>
  <si>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</si>
  <si>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</si>
  <si>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</si>
  <si>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</si>
  <si>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</si>
  <si>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</si>
  <si>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</si>
  <si>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</si>
  <si>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</si>
  <si>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</si>
  <si>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</si>
  <si>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</si>
  <si>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</si>
  <si>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</si>
  <si>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</si>
  <si>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</si>
  <si>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</si>
  <si>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</si>
  <si>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</si>
  <si>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</si>
  <si>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</si>
  <si>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</si>
  <si>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</si>
  <si>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</si>
  <si>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</si>
  <si>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</si>
  <si>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</si>
  <si>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</si>
  <si>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</si>
  <si>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</si>
  <si>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</si>
  <si>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</si>
  <si>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</si>
  <si>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</si>
  <si>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</si>
  <si>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</si>
  <si>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</si>
  <si>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</si>
  <si>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</si>
  <si>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</si>
  <si>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</si>
  <si>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</si>
  <si>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</si>
  <si>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</si>
  <si>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</si>
  <si>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</si>
  <si>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</si>
  <si>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</si>
  <si>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</si>
  <si>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</si>
  <si>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</si>
  <si>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</si>
  <si>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</si>
  <si>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</si>
  <si>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</si>
  <si>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</si>
  <si>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</si>
  <si>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</si>
  <si>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</si>
  <si>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</si>
  <si>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</si>
  <si>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</si>
  <si>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</si>
  <si>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</si>
  <si>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</si>
  <si>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</si>
  <si>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</si>
  <si>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</si>
  <si>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</si>
  <si>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</si>
  <si>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</si>
  <si>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</si>
  <si>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</si>
  <si>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</si>
  <si>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</si>
  <si>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</si>
  <si>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</si>
  <si>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</si>
  <si>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</si>
  <si>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</si>
  <si>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</si>
  <si>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</si>
  <si>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</si>
  <si>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</si>
  <si>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</si>
  <si>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</si>
  <si>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</si>
  <si>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</si>
  <si>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</si>
  <si>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</si>
  <si>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</si>
  <si>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</si>
  <si>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</si>
  <si>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</si>
  <si>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</si>
  <si>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</si>
  <si>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</si>
  <si>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</si>
  <si>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</si>
  <si>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</si>
  <si>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</si>
  <si>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</si>
  <si>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</si>
  <si>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</si>
  <si>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</si>
  <si>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</si>
  <si>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</si>
  <si>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</si>
  <si>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</si>
  <si>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</si>
  <si>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</si>
  <si>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</si>
  <si>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</si>
  <si>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</si>
  <si>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</si>
  <si>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</si>
  <si>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</si>
  <si>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</si>
  <si>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</si>
  <si>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</si>
  <si>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</si>
  <si>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</si>
  <si>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</si>
  <si>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</si>
  <si>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</si>
  <si>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</si>
  <si>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</si>
  <si>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</si>
  <si>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</si>
  <si>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</si>
  <si>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</si>
  <si>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</si>
  <si>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</si>
  <si>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</si>
  <si>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</si>
  <si>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</si>
  <si>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</si>
  <si>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</si>
  <si>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</si>
  <si>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</si>
  <si>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</si>
  <si>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</si>
  <si>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</si>
  <si>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</si>
  <si>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</si>
  <si>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</si>
  <si>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</si>
  <si>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</si>
  <si>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</si>
  <si>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</si>
  <si>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</si>
  <si>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</si>
  <si>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</si>
  <si>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</si>
  <si>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</si>
  <si>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</si>
  <si>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</si>
  <si>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</si>
  <si>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</si>
  <si>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</si>
  <si>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</si>
  <si>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</si>
  <si>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</si>
  <si>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</si>
  <si>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</si>
  <si>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</si>
  <si>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</si>
  <si>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</si>
  <si>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</si>
  <si>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</si>
  <si>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</si>
  <si>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</si>
  <si>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</si>
  <si>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</si>
  <si>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</si>
  <si>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</si>
  <si>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</si>
  <si>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</si>
  <si>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</si>
  <si>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</si>
  <si>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</si>
  <si>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</si>
  <si>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</si>
  <si>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</si>
  <si>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</si>
  <si>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</si>
  <si>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</si>
  <si>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</si>
  <si>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</si>
  <si>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</si>
  <si>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</si>
  <si>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</si>
  <si>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</si>
  <si>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</si>
  <si>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</si>
  <si>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</si>
  <si>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</si>
  <si>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</si>
  <si>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</si>
  <si>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</si>
  <si>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</si>
  <si>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</si>
  <si>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</si>
  <si>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</si>
  <si>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</si>
  <si>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</si>
  <si>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</si>
  <si>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</si>
  <si>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</si>
  <si>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</si>
  <si>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</si>
  <si>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</si>
  <si>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</si>
  <si>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</si>
  <si>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</si>
  <si>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</si>
  <si>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</si>
  <si>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</si>
  <si>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</si>
  <si>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</si>
  <si>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</si>
  <si>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</si>
  <si>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</si>
  <si>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</si>
  <si>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</si>
  <si>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</si>
  <si>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</si>
  <si>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</si>
  <si>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</si>
  <si>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</si>
  <si>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</si>
  <si>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</si>
  <si>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</si>
  <si>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</si>
  <si>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</si>
  <si>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</si>
  <si>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</si>
  <si>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</si>
  <si>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</si>
  <si>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</si>
  <si>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</si>
  <si>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</si>
  <si>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</si>
  <si>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</si>
  <si>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</si>
  <si>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</si>
  <si>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</si>
  <si>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</si>
  <si>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</si>
  <si>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</si>
  <si>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</si>
  <si>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</si>
  <si>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</si>
  <si>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</si>
  <si>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</si>
  <si>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</si>
  <si>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</si>
  <si>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</si>
  <si>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</si>
  <si>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</si>
  <si>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</si>
  <si>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</si>
  <si>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</si>
  <si>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</si>
  <si>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</si>
  <si>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</si>
  <si>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</si>
  <si>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</si>
  <si>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</si>
  <si>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</si>
  <si>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</si>
  <si>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</si>
  <si>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</si>
  <si>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</si>
  <si>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</si>
  <si>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</si>
  <si>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</si>
  <si>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</si>
  <si>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</si>
  <si>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</si>
  <si>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</si>
  <si>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</si>
  <si>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</si>
  <si>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</si>
  <si>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</si>
  <si>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</si>
  <si>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</si>
  <si>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</si>
  <si>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</si>
  <si>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</si>
  <si>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</si>
  <si>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</si>
  <si>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</si>
  <si>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</si>
  <si>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</si>
  <si>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</si>
  <si>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</si>
  <si>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</si>
  <si>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</si>
  <si>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</si>
  <si>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</si>
  <si>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</si>
  <si>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</si>
  <si>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</si>
  <si>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</si>
  <si>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</si>
  <si>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</si>
  <si>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</si>
  <si>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</si>
  <si>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</si>
  <si>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</si>
  <si>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</si>
  <si>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</si>
  <si>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</si>
  <si>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</si>
  <si>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</si>
  <si>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</si>
  <si>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</si>
  <si>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</si>
  <si>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</si>
  <si>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</si>
  <si>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</si>
  <si>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</si>
  <si>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</si>
  <si>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</si>
  <si>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</si>
  <si>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</si>
  <si>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</si>
  <si>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</si>
  <si>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</si>
  <si>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</si>
  <si>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</si>
  <si>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</si>
  <si>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</si>
  <si>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</si>
  <si>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</si>
  <si>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</si>
  <si>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</si>
  <si>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</si>
  <si>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</si>
  <si>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</si>
  <si>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</si>
  <si>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</si>
  <si>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</si>
  <si>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</si>
  <si>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</si>
  <si>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</si>
  <si>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</si>
  <si>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</si>
  <si>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</si>
  <si>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</si>
  <si>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</si>
  <si>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</si>
  <si>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</si>
  <si>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</si>
  <si>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</si>
  <si>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</si>
  <si>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</si>
  <si>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</si>
  <si>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</si>
  <si>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</si>
  <si>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</si>
  <si>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</si>
  <si>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</si>
  <si>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</si>
  <si>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</si>
  <si>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</si>
  <si>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</si>
  <si>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</si>
  <si>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</si>
  <si>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</si>
  <si>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</si>
  <si>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</si>
  <si>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</si>
  <si>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</si>
  <si>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</si>
  <si>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</si>
  <si>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</si>
  <si>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</si>
  <si>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</si>
  <si>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</si>
  <si>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</si>
  <si>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</si>
  <si>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</si>
  <si>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</si>
  <si>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</si>
  <si>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</si>
  <si>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</si>
  <si>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</si>
  <si>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</si>
  <si>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</si>
  <si>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</si>
  <si>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</si>
  <si>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</si>
  <si>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</si>
  <si>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</si>
  <si>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</si>
  <si>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</si>
  <si>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</si>
  <si>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</si>
  <si>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</si>
  <si>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</si>
  <si>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</si>
  <si>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</si>
  <si>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</si>
  <si>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</si>
  <si>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</si>
  <si>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</si>
  <si>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</si>
  <si>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</si>
  <si>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</si>
  <si>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</si>
  <si>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</si>
  <si>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</si>
  <si>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</si>
  <si>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</si>
  <si>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</si>
  <si>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</si>
  <si>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</si>
  <si>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</si>
  <si>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</si>
  <si>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</si>
  <si>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</si>
  <si>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</si>
  <si>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</si>
  <si>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</si>
  <si>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</si>
  <si>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</si>
  <si>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</si>
  <si>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</si>
  <si>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</si>
  <si>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</si>
  <si>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</si>
  <si>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</si>
  <si>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</si>
  <si>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</si>
  <si>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</si>
  <si>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</si>
  <si>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</si>
  <si>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</si>
  <si>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</si>
  <si>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</si>
  <si>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</si>
  <si>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</si>
  <si>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</si>
  <si>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</si>
  <si>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</si>
  <si>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</si>
  <si>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</si>
  <si>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</si>
  <si>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</si>
  <si>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</si>
  <si>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</si>
  <si>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</si>
  <si>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</si>
  <si>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</si>
  <si>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</si>
  <si>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</si>
  <si>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</si>
  <si>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</si>
  <si>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</si>
  <si>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</si>
  <si>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</si>
  <si>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</si>
  <si>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</si>
  <si>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</si>
  <si>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</si>
  <si>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</si>
  <si>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</si>
  <si>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</si>
  <si>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</si>
  <si>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</si>
  <si>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</si>
  <si>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</si>
  <si>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</si>
  <si>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</si>
  <si>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</si>
  <si>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</si>
  <si>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</si>
  <si>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</si>
  <si>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</si>
  <si>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</si>
  <si>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</si>
  <si>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</si>
  <si>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</si>
  <si>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</si>
  <si>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</si>
  <si>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</si>
  <si>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</si>
  <si>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</si>
  <si>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</si>
  <si>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</si>
  <si>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</si>
  <si>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</si>
  <si>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</si>
  <si>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</si>
  <si>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</si>
  <si>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</si>
  <si>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</si>
  <si>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</si>
  <si>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</si>
  <si>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</si>
  <si>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</si>
  <si>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</si>
  <si>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</si>
  <si>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</si>
  <si>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</si>
  <si>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</si>
  <si>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</si>
  <si>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</si>
  <si>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</si>
  <si>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</si>
  <si>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</si>
  <si>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</si>
  <si>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</si>
  <si>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</si>
  <si>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</si>
  <si>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</si>
  <si>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</si>
  <si>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</si>
  <si>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</si>
  <si>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</si>
  <si>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</si>
  <si>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</si>
  <si>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</si>
  <si>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</si>
  <si>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</si>
  <si>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</si>
  <si>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</si>
  <si>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</si>
  <si>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</si>
  <si>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</si>
  <si>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</si>
  <si>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</si>
  <si>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</si>
  <si>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</si>
  <si>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</si>
  <si>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</si>
  <si>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</si>
  <si>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</si>
  <si>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</si>
  <si>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</si>
  <si>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</si>
  <si>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</si>
  <si>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</si>
  <si>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</si>
  <si>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</si>
  <si>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</si>
  <si>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</si>
  <si>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</si>
  <si>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</si>
  <si>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</si>
  <si>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</si>
  <si>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</si>
  <si>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</si>
  <si>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</si>
  <si>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</si>
  <si>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</si>
  <si>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</si>
  <si>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</si>
  <si>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</si>
  <si>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</si>
  <si>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</si>
  <si>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</si>
  <si>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</si>
  <si>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</si>
  <si>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</si>
  <si>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</si>
  <si>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</si>
  <si>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</si>
  <si>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</si>
  <si>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</si>
  <si>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</si>
  <si>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</si>
  <si>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</si>
  <si>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</si>
  <si>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</si>
  <si>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</si>
  <si>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</si>
  <si>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</si>
  <si>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</si>
  <si>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</si>
  <si>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</si>
  <si>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</si>
  <si>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</si>
  <si>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</si>
  <si>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</si>
  <si>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</si>
  <si>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</si>
  <si>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</si>
  <si>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</si>
  <si>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</si>
  <si>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</si>
  <si>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</si>
  <si>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</si>
  <si>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</si>
  <si>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</si>
  <si>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</si>
  <si>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</si>
  <si>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</si>
  <si>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</si>
  <si>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</si>
  <si>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</si>
  <si>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</si>
  <si>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</si>
  <si>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</si>
  <si>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</si>
  <si>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</si>
  <si>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</si>
  <si>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</si>
  <si>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</si>
  <si>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</si>
  <si>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</si>
  <si>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</si>
  <si>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</si>
  <si>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</si>
  <si>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</si>
  <si>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</si>
  <si>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</si>
  <si>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</si>
  <si>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</si>
  <si>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</si>
  <si>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</si>
  <si>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</si>
  <si>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</si>
  <si>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</si>
  <si>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</si>
  <si>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</si>
  <si>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</si>
  <si>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</si>
  <si>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</si>
  <si>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</si>
  <si>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</si>
  <si>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</si>
  <si>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</si>
  <si>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</si>
  <si>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</si>
  <si>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</si>
  <si>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</si>
  <si>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</si>
  <si>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</si>
  <si>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</si>
  <si>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</si>
  <si>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</si>
  <si>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</si>
  <si>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</si>
  <si>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</si>
  <si>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</si>
  <si>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</si>
  <si>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</si>
  <si>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</si>
  <si>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</si>
  <si>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</si>
  <si>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</si>
  <si>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</si>
  <si>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</si>
  <si>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</si>
  <si>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</si>
  <si>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</si>
  <si>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</si>
  <si>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</si>
  <si>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</si>
  <si>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</si>
  <si>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</si>
  <si>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</si>
  <si>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</si>
  <si>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</si>
  <si>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</si>
  <si>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</si>
  <si>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</si>
  <si>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</si>
  <si>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</si>
  <si>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</si>
  <si>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</si>
  <si>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</si>
  <si>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</si>
  <si>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</si>
  <si>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</si>
  <si>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</si>
  <si>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</si>
  <si>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</si>
  <si>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</si>
  <si>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</si>
  <si>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</si>
  <si>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</si>
  <si>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</si>
  <si>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</si>
  <si>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</si>
  <si>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</si>
  <si>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</si>
  <si>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</si>
  <si>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</si>
  <si>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</si>
  <si>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</si>
  <si>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</si>
  <si>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</si>
  <si>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</si>
  <si>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</si>
  <si>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</si>
  <si>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</si>
  <si>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</si>
  <si>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</si>
  <si>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</si>
  <si>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</si>
  <si>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</si>
  <si>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</si>
  <si>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</si>
  <si>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</si>
  <si>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</si>
  <si>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</si>
  <si>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</si>
  <si>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</si>
  <si>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</si>
  <si>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</si>
  <si>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</si>
  <si>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</si>
  <si>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</si>
  <si>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</si>
  <si>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</si>
  <si>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</si>
  <si>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</si>
  <si>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</si>
  <si>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</si>
  <si>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</si>
  <si>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</si>
  <si>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</si>
  <si>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</si>
  <si>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</si>
  <si>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</si>
  <si>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</si>
  <si>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</si>
  <si>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</si>
  <si>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</si>
  <si>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</si>
  <si>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</si>
  <si>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</si>
  <si>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</si>
  <si>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</si>
  <si>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</si>
  <si>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</si>
  <si>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</si>
  <si>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</si>
  <si>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</si>
  <si>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</si>
  <si>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</si>
  <si>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</si>
  <si>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</si>
  <si>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</si>
  <si>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</si>
  <si>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</si>
  <si>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</si>
  <si>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</si>
  <si>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</si>
  <si>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</si>
  <si>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</si>
  <si>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</si>
  <si>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</si>
  <si>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</si>
  <si>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</si>
  <si>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</si>
  <si>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</si>
  <si>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</si>
  <si>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</si>
  <si>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</si>
  <si>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</si>
  <si>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</si>
  <si>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</si>
  <si>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</si>
  <si>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</si>
  <si>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</si>
  <si>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</si>
  <si>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</si>
  <si>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</si>
  <si>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</si>
  <si>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</si>
  <si>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</si>
  <si>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</si>
  <si>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</si>
  <si>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</si>
  <si>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</si>
  <si>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</si>
  <si>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</si>
  <si>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</si>
  <si>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</si>
  <si>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</si>
  <si>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</si>
  <si>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</si>
  <si>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</si>
  <si>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</si>
  <si>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</si>
  <si>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</si>
  <si>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</si>
  <si>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</si>
  <si>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</si>
  <si>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</si>
  <si>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</si>
  <si>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</si>
  <si>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</si>
  <si>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</si>
  <si>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</si>
  <si>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</si>
  <si>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</si>
  <si>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</si>
  <si>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</si>
  <si>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</si>
  <si>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</si>
  <si>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</si>
  <si>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</si>
  <si>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</si>
  <si>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</si>
  <si>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</si>
  <si>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</si>
  <si>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</si>
  <si>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</si>
  <si>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</si>
  <si>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</si>
  <si>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</si>
  <si>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</si>
  <si>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</si>
  <si>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</si>
  <si>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</si>
  <si>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</si>
  <si>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</si>
  <si>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</si>
  <si>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</si>
  <si>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</si>
  <si>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</si>
  <si>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</si>
  <si>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</si>
  <si>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</si>
  <si>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</si>
  <si>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</si>
  <si>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</si>
  <si>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</si>
  <si>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</si>
  <si>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</si>
  <si>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</si>
  <si>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</si>
  <si>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</si>
  <si>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</si>
  <si>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</si>
  <si>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</si>
  <si>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</si>
  <si>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</si>
  <si>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</si>
  <si>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</si>
  <si>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</si>
  <si>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</si>
  <si>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</si>
  <si>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</si>
  <si>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</si>
  <si>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</si>
  <si>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</si>
  <si>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</si>
  <si>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</si>
  <si>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</si>
  <si>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</si>
  <si>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</si>
  <si>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</si>
  <si>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</si>
  <si>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</si>
  <si>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</si>
  <si>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</si>
  <si>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</si>
  <si>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</si>
  <si>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</si>
  <si>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</si>
  <si>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</si>
  <si>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</si>
  <si>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</si>
  <si>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</si>
  <si>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</si>
  <si>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</si>
  <si>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</si>
  <si>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</si>
  <si>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</si>
  <si>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</si>
  <si>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</si>
  <si>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</si>
  <si>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</si>
  <si>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</si>
  <si>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</si>
  <si>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</si>
  <si>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</si>
  <si>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</si>
  <si>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</si>
  <si>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</si>
  <si>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</si>
  <si>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</si>
  <si>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</si>
  <si>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</si>
  <si>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</si>
  <si>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</si>
  <si>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</si>
  <si>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</si>
  <si>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</si>
  <si>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</si>
  <si>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</si>
  <si>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</si>
  <si>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</si>
  <si>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</si>
  <si>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</si>
  <si>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</si>
  <si>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</si>
  <si>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</si>
  <si>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</si>
  <si>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</si>
  <si>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</si>
  <si>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</si>
  <si>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</si>
  <si>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</si>
  <si>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</si>
  <si>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</si>
  <si>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</si>
  <si>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</si>
  <si>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</si>
  <si>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</si>
  <si>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</si>
  <si>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</si>
  <si>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</si>
  <si>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</si>
  <si>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</si>
  <si>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</si>
  <si>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</si>
  <si>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</si>
  <si>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</si>
  <si>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</si>
  <si>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</si>
  <si>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</si>
  <si>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</si>
  <si>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</si>
  <si>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</si>
  <si>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</si>
  <si>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</si>
  <si>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</si>
  <si>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</si>
  <si>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</si>
  <si>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</si>
  <si>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</si>
  <si>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</si>
  <si>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</si>
  <si>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</si>
  <si>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</si>
  <si>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</si>
  <si>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</si>
  <si>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</si>
  <si>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</si>
  <si>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</si>
  <si>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</si>
  <si>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</si>
  <si>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</si>
  <si>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</si>
  <si>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</si>
  <si>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</si>
  <si>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</si>
  <si>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</si>
  <si>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</si>
  <si>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</si>
  <si>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</si>
  <si>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</si>
  <si>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</si>
  <si>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</si>
  <si>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</si>
  <si>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</si>
  <si>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</si>
  <si>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</si>
  <si>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</si>
  <si>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</si>
  <si>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</si>
  <si>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</si>
  <si>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</si>
  <si>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</si>
  <si>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</si>
  <si>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</si>
  <si>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</si>
  <si>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</si>
  <si>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</si>
  <si>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</si>
  <si>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</si>
  <si>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</si>
  <si>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</si>
  <si>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</si>
  <si>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</si>
  <si>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</si>
  <si>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</si>
  <si>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</si>
  <si>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</si>
  <si>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</si>
  <si>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</si>
  <si>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</si>
  <si>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</si>
  <si>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</si>
  <si>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</si>
  <si>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</si>
  <si>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</si>
  <si>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</si>
  <si>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</si>
  <si>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</si>
  <si>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</si>
  <si>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</si>
  <si>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</si>
  <si>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</si>
  <si>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</si>
  <si>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</si>
  <si>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</si>
  <si>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</si>
  <si>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</si>
  <si>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</si>
  <si>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</si>
  <si>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</si>
  <si>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</si>
  <si>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</si>
  <si>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</si>
  <si>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</si>
  <si>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</si>
  <si>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</si>
  <si>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</si>
  <si>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</si>
  <si>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</si>
  <si>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</si>
  <si>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</si>
  <si>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</si>
  <si>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</si>
  <si>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</si>
  <si>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</si>
  <si>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</si>
  <si>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</si>
  <si>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</si>
  <si>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</si>
  <si>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</si>
  <si>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</si>
  <si>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</si>
  <si>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</si>
  <si>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</si>
  <si>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</si>
  <si>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</si>
  <si>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</si>
  <si>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</si>
  <si>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</si>
  <si>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</si>
  <si>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</si>
  <si>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</si>
  <si>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</si>
  <si>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</si>
  <si>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</si>
  <si>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</si>
  <si>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</si>
  <si>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</si>
  <si>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</si>
  <si>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</si>
  <si>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</si>
  <si>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</si>
  <si>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</si>
  <si>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</si>
  <si>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</si>
  <si>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</si>
  <si>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</si>
  <si>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</si>
  <si>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</si>
  <si>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</si>
  <si>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</si>
  <si>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</si>
  <si>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</si>
  <si>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</si>
  <si>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</si>
  <si>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</si>
  <si>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</si>
  <si>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</si>
  <si>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</si>
  <si>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</si>
  <si>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</si>
  <si>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</si>
  <si>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</si>
  <si>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</si>
  <si>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</si>
  <si>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</si>
  <si>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</si>
  <si>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</si>
  <si>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</si>
  <si>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</si>
  <si>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</si>
  <si>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</si>
  <si>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</si>
  <si>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</si>
  <si>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</si>
  <si>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</si>
  <si>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</si>
  <si>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</si>
  <si>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</si>
  <si>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</si>
  <si>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</si>
  <si>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</si>
  <si>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</si>
  <si>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</si>
  <si>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</si>
  <si>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</si>
  <si>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</si>
  <si>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</si>
  <si>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</si>
  <si>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</si>
  <si>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</si>
  <si>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</si>
  <si>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</si>
  <si>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</si>
  <si>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</si>
  <si>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</si>
  <si>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</si>
  <si>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</si>
  <si>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</si>
  <si>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</si>
  <si>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</si>
  <si>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</si>
  <si>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</si>
  <si>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</si>
  <si>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</si>
  <si>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</si>
  <si>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</si>
  <si>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</si>
  <si>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</si>
  <si>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</si>
  <si>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</si>
  <si>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</si>
  <si>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</si>
  <si>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</si>
  <si>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</si>
  <si>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</si>
  <si>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</si>
  <si>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</si>
  <si>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</si>
  <si>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</si>
  <si>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</si>
  <si>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</si>
  <si>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</si>
  <si>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</si>
  <si>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</si>
  <si>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</si>
  <si>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</si>
  <si>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</si>
  <si>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</si>
  <si>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</si>
  <si>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</si>
  <si>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</si>
  <si>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</si>
  <si>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</si>
  <si>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</si>
  <si>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</si>
  <si>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</si>
  <si>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</si>
  <si>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</si>
  <si>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</si>
  <si>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</si>
  <si>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</si>
  <si>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</si>
  <si>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</si>
  <si>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</si>
  <si>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</si>
  <si>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</si>
  <si>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</si>
  <si>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</si>
  <si>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</si>
  <si>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</si>
  <si>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</si>
  <si>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</si>
  <si>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</si>
  <si>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</si>
  <si>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</si>
  <si>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</si>
  <si>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</si>
  <si>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</si>
  <si>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</si>
  <si>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</si>
  <si>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</si>
  <si>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</si>
  <si>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</si>
  <si>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</si>
  <si>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</si>
  <si>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</si>
  <si>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</si>
  <si>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</si>
  <si>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</si>
  <si>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</si>
  <si>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</si>
  <si>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</si>
  <si>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</si>
  <si>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</si>
  <si>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</si>
  <si>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</si>
  <si>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</si>
  <si>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</si>
  <si>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</si>
  <si>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</si>
  <si>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</si>
  <si>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</si>
  <si>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</si>
  <si>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</si>
  <si>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</si>
  <si>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</si>
  <si>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</si>
  <si>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</si>
  <si>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</si>
  <si>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</si>
  <si>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</si>
  <si>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</si>
  <si>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</si>
  <si>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</si>
  <si>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</si>
  <si>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</si>
  <si>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</si>
  <si>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</si>
  <si>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</si>
  <si>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</si>
  <si>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</si>
  <si>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</si>
  <si>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</si>
  <si>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</si>
  <si>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</si>
  <si>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</si>
  <si>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</si>
  <si>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</si>
  <si>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</si>
  <si>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</si>
  <si>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</si>
  <si>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</si>
  <si>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</si>
  <si>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</si>
  <si>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</si>
  <si>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</si>
  <si>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</si>
  <si>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</si>
  <si>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</si>
  <si>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</si>
  <si>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</si>
  <si>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</si>
  <si>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</si>
  <si>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</si>
  <si>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</si>
  <si>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</si>
  <si>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</si>
  <si>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</si>
  <si>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</si>
  <si>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</si>
  <si>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</si>
  <si>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</si>
  <si>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</si>
  <si>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</si>
  <si>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</si>
  <si>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</si>
  <si>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</si>
  <si>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</si>
  <si>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</si>
  <si>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</si>
  <si>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</si>
  <si>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</si>
  <si>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</si>
  <si>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</si>
  <si>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</si>
  <si>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</si>
  <si>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</si>
  <si>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</si>
  <si>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</si>
  <si>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</si>
  <si>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</si>
  <si>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</si>
  <si>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</si>
  <si>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</si>
  <si>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</si>
  <si>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</si>
  <si>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</si>
  <si>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</si>
  <si>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</si>
  <si>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</si>
  <si>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</si>
  <si>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</si>
  <si>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</si>
  <si>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</si>
  <si>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</si>
  <si>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</si>
  <si>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</si>
  <si>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</si>
  <si>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</si>
  <si>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</si>
  <si>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</si>
  <si>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</si>
  <si>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</si>
  <si>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</si>
  <si>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</si>
  <si>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</si>
  <si>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</si>
  <si>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</si>
  <si>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</si>
  <si>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</si>
  <si>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</si>
  <si>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</si>
  <si>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</si>
  <si>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</si>
  <si>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</si>
  <si>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</si>
  <si>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</si>
  <si>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</si>
  <si>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</si>
  <si>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</si>
  <si>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</si>
  <si>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</si>
  <si>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</si>
  <si>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</si>
  <si>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</si>
  <si>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</si>
  <si>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</si>
  <si>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</si>
  <si>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</si>
  <si>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</si>
  <si>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</si>
  <si>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</si>
  <si>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</si>
  <si>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</si>
  <si>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</si>
  <si>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</si>
  <si>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</si>
  <si>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</si>
  <si>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</si>
  <si>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</si>
  <si>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</si>
  <si>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</si>
  <si>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</si>
  <si>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</si>
  <si>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</si>
  <si>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</si>
  <si>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</si>
  <si>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</si>
  <si>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</si>
  <si>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</si>
  <si>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</si>
  <si>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</si>
  <si>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</si>
  <si>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</si>
  <si>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</si>
  <si>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</si>
  <si>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</si>
  <si>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</si>
  <si>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</si>
  <si>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</si>
  <si>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</si>
  <si>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</si>
  <si>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</si>
  <si>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</si>
  <si>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</si>
  <si>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</si>
  <si>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</si>
  <si>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</si>
  <si>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</si>
  <si>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</si>
  <si>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</si>
  <si>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</si>
  <si>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</si>
  <si>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</si>
  <si>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</si>
  <si>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</si>
  <si>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</si>
  <si>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</si>
  <si>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</si>
  <si>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</si>
  <si>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</si>
  <si>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</si>
  <si>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</si>
  <si>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</si>
  <si>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</si>
  <si>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</si>
  <si>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</si>
  <si>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</si>
  <si>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</si>
  <si>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</si>
  <si>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</si>
  <si>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</si>
  <si>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</si>
  <si>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</si>
  <si>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</si>
  <si>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</si>
  <si>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</si>
  <si>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</si>
  <si>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</si>
  <si>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</si>
  <si>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</si>
  <si>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</si>
  <si>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</si>
  <si>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</si>
  <si>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</si>
  <si>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</si>
  <si>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</si>
  <si>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</si>
  <si>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</si>
  <si>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</si>
  <si>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</si>
  <si>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</si>
  <si>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</si>
  <si>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</si>
  <si>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</si>
  <si>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</si>
  <si>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</si>
  <si>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</si>
  <si>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</si>
  <si>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</si>
  <si>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</si>
  <si>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</si>
  <si>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</si>
  <si>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</si>
  <si>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</si>
  <si>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</si>
  <si>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</si>
  <si>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</si>
  <si>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</si>
  <si>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</si>
  <si>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</si>
  <si>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</si>
  <si>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</si>
  <si>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</si>
  <si>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</si>
  <si>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</si>
  <si>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</si>
  <si>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</si>
  <si>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</si>
  <si>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</si>
  <si>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</si>
  <si>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</si>
  <si>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</si>
  <si>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</si>
  <si>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</si>
  <si>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</si>
  <si>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</si>
  <si>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</si>
  <si>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</si>
  <si>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</si>
  <si>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</si>
  <si>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</si>
  <si>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</si>
  <si>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</si>
  <si>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</si>
  <si>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</si>
  <si>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</si>
  <si>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</si>
  <si>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</si>
  <si>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</si>
  <si>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</si>
  <si>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</si>
  <si>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</si>
  <si>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</si>
  <si>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</si>
  <si>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</si>
  <si>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</si>
  <si>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</si>
  <si>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</si>
  <si>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</si>
  <si>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</si>
  <si>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</si>
  <si>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</si>
  <si>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</si>
  <si>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</si>
  <si>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</si>
  <si>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</si>
  <si>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</si>
  <si>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</si>
  <si>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</si>
  <si>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</si>
  <si>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</si>
  <si>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</si>
  <si>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</si>
  <si>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</si>
  <si>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</si>
  <si>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</si>
  <si>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</si>
  <si>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</si>
  <si>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</si>
  <si>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</si>
  <si>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</si>
  <si>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</si>
  <si>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</si>
  <si>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</si>
  <si>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</si>
  <si>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</si>
  <si>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</si>
  <si>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</si>
  <si>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</si>
  <si>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</si>
  <si>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</si>
  <si>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</si>
  <si>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</si>
  <si>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</si>
  <si>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</si>
  <si>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</si>
  <si>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</si>
  <si>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</si>
  <si>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</si>
  <si>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</si>
  <si>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</si>
  <si>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</si>
  <si>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</si>
  <si>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</si>
  <si>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</si>
  <si>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</si>
  <si>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</si>
  <si>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</si>
  <si>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</si>
  <si>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</si>
  <si>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</si>
  <si>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</si>
  <si>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</si>
  <si>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</si>
  <si>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</si>
  <si>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</si>
  <si>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</si>
  <si>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</si>
  <si>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</si>
  <si>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</si>
  <si>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</si>
  <si>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</si>
  <si>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</si>
  <si>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</si>
  <si>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</si>
  <si>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</si>
  <si>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</si>
  <si>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</si>
  <si>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</si>
  <si>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</si>
  <si>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</si>
  <si>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</si>
  <si>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</si>
  <si>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</si>
  <si>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</si>
  <si>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</si>
  <si>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</si>
  <si>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</si>
  <si>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</si>
  <si>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</si>
  <si>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</si>
  <si>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</si>
  <si>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</si>
  <si>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</si>
  <si>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</si>
  <si>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</si>
  <si>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</si>
  <si>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</si>
  <si>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</si>
  <si>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</si>
  <si>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</si>
  <si>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</si>
  <si>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</si>
  <si>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</si>
  <si>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</si>
  <si>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</si>
  <si>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</si>
  <si>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</si>
  <si>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</si>
  <si>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</si>
  <si>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</si>
  <si>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</si>
  <si>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</si>
  <si>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</si>
  <si>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</si>
  <si>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</si>
  <si>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</si>
  <si>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</si>
  <si>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</si>
  <si>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</si>
  <si>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</si>
  <si>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</si>
  <si>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</si>
  <si>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</si>
  <si>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</si>
  <si>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</si>
  <si>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</si>
  <si>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</si>
  <si>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</si>
  <si>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</si>
  <si>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</si>
  <si>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</si>
  <si>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</si>
  <si>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</si>
  <si>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</si>
  <si>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</si>
  <si>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</si>
  <si>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</si>
  <si>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</si>
  <si>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</si>
  <si>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</si>
  <si>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</si>
  <si>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</si>
  <si>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</si>
  <si>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</si>
  <si>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</si>
  <si>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</si>
  <si>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</si>
  <si>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</si>
  <si>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</si>
  <si>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</si>
  <si>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</si>
  <si>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</si>
  <si>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</si>
  <si>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</si>
  <si>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</si>
  <si>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</si>
  <si>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</si>
  <si>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</si>
  <si>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</si>
  <si>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</si>
  <si>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</si>
  <si>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</si>
  <si>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</si>
  <si>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</si>
  <si>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</si>
  <si>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</si>
  <si>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</si>
  <si>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</si>
  <si>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</si>
  <si>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</si>
  <si>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</si>
  <si>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</si>
  <si>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</si>
  <si>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</si>
  <si>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</si>
  <si>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</si>
  <si>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</si>
  <si>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</si>
  <si>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</si>
  <si>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</si>
  <si>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</si>
  <si>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</si>
  <si>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</si>
  <si>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</si>
  <si>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</si>
  <si>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</si>
  <si>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</si>
  <si>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</si>
  <si>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</si>
  <si>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</si>
  <si>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</si>
  <si>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</si>
  <si>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</si>
  <si>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</si>
  <si>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</si>
  <si>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</si>
  <si>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</si>
  <si>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</si>
  <si>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</si>
  <si>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</si>
  <si>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</si>
  <si>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</si>
  <si>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</si>
  <si>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</si>
  <si>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</si>
  <si>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</si>
  <si>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</si>
  <si>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</si>
  <si>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</si>
  <si>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</si>
  <si>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</si>
  <si>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</si>
  <si>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</si>
  <si>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</si>
  <si>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</si>
  <si>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</si>
  <si>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</si>
  <si>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</si>
  <si>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</si>
  <si>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</si>
  <si>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</si>
  <si>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</si>
  <si>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</si>
  <si>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</si>
  <si>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</si>
  <si>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</si>
  <si>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</si>
  <si>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</si>
  <si>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</si>
  <si>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</si>
  <si>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</si>
  <si>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</si>
  <si>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</si>
  <si>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</si>
  <si>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</si>
  <si>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</si>
  <si>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</si>
  <si>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</si>
  <si>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</si>
  <si>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</si>
  <si>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</si>
  <si>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</si>
  <si>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</si>
  <si>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</si>
  <si>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</si>
  <si>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</si>
  <si>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</si>
  <si>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</si>
  <si>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</si>
  <si>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</si>
  <si>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</si>
  <si>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</si>
  <si>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</si>
  <si>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</si>
  <si>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</si>
  <si>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</si>
  <si>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</si>
  <si>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</si>
  <si>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</si>
  <si>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</si>
  <si>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</si>
  <si>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</si>
  <si>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</si>
  <si>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</si>
  <si>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</si>
  <si>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</si>
  <si>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</si>
  <si>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</si>
  <si>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</si>
  <si>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</si>
  <si>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</si>
  <si>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</si>
  <si>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</si>
  <si>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</si>
  <si>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</si>
  <si>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</si>
  <si>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</si>
  <si>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</si>
  <si>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</si>
  <si>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</si>
  <si>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</si>
  <si>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</si>
  <si>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</si>
  <si>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</si>
  <si>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</si>
  <si>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</si>
  <si>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</si>
  <si>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</si>
  <si>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</si>
  <si>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</si>
  <si>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</si>
  <si>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</si>
  <si>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</si>
  <si>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</si>
  <si>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</si>
  <si>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</si>
  <si>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</si>
  <si>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</si>
  <si>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</si>
  <si>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</si>
  <si>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</si>
  <si>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</si>
  <si>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</si>
  <si>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</si>
  <si>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</si>
  <si>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</si>
  <si>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</si>
  <si>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</si>
  <si>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</si>
  <si>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</si>
  <si>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</si>
  <si>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</si>
  <si>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</si>
  <si>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</si>
  <si>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</si>
  <si>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</si>
  <si>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</si>
  <si>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</si>
  <si>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</si>
  <si>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</si>
  <si>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</si>
  <si>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</si>
  <si>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</si>
  <si>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</si>
  <si>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</si>
  <si>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</si>
  <si>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</si>
  <si>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</si>
  <si>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</si>
  <si>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</si>
  <si>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</si>
  <si>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</si>
  <si>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</si>
  <si>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</si>
  <si>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</si>
  <si>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</si>
  <si>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</si>
  <si>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</si>
  <si>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</si>
  <si>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</si>
  <si>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</si>
  <si>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</si>
  <si>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</si>
  <si>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</si>
  <si>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</si>
  <si>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</si>
  <si>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</si>
  <si>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</si>
  <si>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</si>
  <si>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</si>
  <si>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</si>
  <si>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</si>
  <si>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</si>
  <si>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</si>
  <si>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</si>
  <si>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</si>
  <si>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</si>
  <si>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</si>
  <si>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</si>
  <si>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</si>
  <si>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</si>
  <si>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</si>
  <si>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</si>
  <si>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</si>
  <si>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</si>
  <si>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</si>
  <si>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</si>
  <si>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</si>
  <si>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</si>
  <si>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</si>
  <si>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</si>
  <si>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</si>
  <si>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</si>
  <si>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</si>
  <si>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</si>
  <si>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</si>
  <si>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</si>
  <si>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</si>
  <si>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</si>
  <si>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</si>
  <si>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</si>
  <si>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</si>
  <si>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</si>
  <si>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</si>
  <si>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</si>
  <si>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</si>
  <si>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</si>
  <si>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</si>
  <si>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</si>
  <si>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</si>
  <si>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</si>
  <si>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</si>
  <si>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</si>
  <si>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</si>
  <si>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</si>
  <si>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</si>
  <si>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</si>
  <si>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</si>
  <si>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</si>
  <si>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</si>
  <si>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</si>
  <si>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</si>
  <si>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</si>
  <si>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</si>
  <si>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</si>
  <si>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</si>
  <si>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</si>
  <si>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</si>
  <si>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</si>
  <si>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</si>
  <si>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</si>
  <si>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</si>
  <si>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</si>
  <si>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</si>
  <si>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</si>
  <si>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</si>
  <si>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</si>
  <si>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</si>
  <si>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</si>
  <si>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</si>
  <si>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</si>
  <si>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</si>
  <si>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</si>
  <si>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</si>
  <si>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</si>
  <si>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</si>
  <si>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</si>
  <si>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</si>
  <si>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</si>
  <si>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</si>
  <si>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</si>
  <si>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</si>
  <si>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</si>
  <si>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</si>
  <si>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</si>
  <si>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</si>
  <si>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</si>
  <si>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</si>
  <si>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</si>
  <si>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</si>
  <si>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</si>
  <si>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</si>
  <si>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</si>
  <si>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</si>
  <si>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</si>
  <si>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</si>
  <si>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</si>
  <si>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</si>
  <si>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</si>
  <si>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</si>
  <si>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</si>
  <si>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</si>
  <si>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</si>
  <si>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</si>
  <si>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</si>
  <si>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</si>
  <si>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</si>
  <si>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</si>
  <si>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</si>
  <si>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</si>
  <si>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</si>
  <si>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</si>
  <si>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</si>
  <si>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</si>
  <si>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</si>
  <si>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</si>
  <si>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</si>
  <si>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</si>
  <si>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</si>
  <si>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</si>
  <si>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</si>
  <si>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</si>
  <si>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</si>
  <si>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</si>
  <si>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</si>
  <si>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</si>
  <si>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</si>
  <si>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</si>
  <si>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</si>
  <si>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</si>
  <si>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</si>
  <si>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</si>
  <si>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</si>
  <si>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</si>
  <si>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</si>
  <si>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</si>
  <si>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</si>
  <si>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</si>
  <si>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</si>
  <si>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</si>
  <si>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</si>
  <si>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</si>
  <si>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</si>
  <si>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</si>
  <si>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</si>
  <si>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</si>
  <si>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</si>
  <si>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</si>
  <si>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</si>
  <si>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</si>
  <si>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</si>
  <si>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</si>
  <si>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</si>
  <si>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</si>
  <si>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</si>
  <si>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</si>
  <si>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</si>
  <si>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</si>
  <si>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</si>
  <si>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</si>
  <si>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</si>
  <si>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</si>
  <si>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</si>
  <si>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</si>
  <si>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</si>
  <si>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</si>
  <si>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</si>
  <si>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</si>
  <si>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</si>
  <si>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</si>
  <si>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</si>
  <si>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</si>
  <si>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</si>
  <si>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</si>
  <si>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</si>
  <si>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</si>
  <si>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</si>
  <si>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</si>
  <si>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</si>
  <si>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</si>
  <si>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</si>
  <si>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</si>
  <si>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</si>
  <si>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</si>
  <si>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</si>
  <si>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</si>
  <si>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</si>
  <si>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</si>
  <si>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</si>
  <si>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</si>
  <si>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</si>
  <si>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</si>
  <si>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</si>
  <si>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</si>
  <si>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</si>
  <si>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</si>
  <si>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</si>
  <si>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</si>
  <si>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</si>
  <si>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</si>
  <si>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</si>
  <si>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</si>
  <si>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</si>
  <si>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</si>
  <si>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</si>
  <si>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</si>
  <si>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</si>
  <si>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</si>
  <si>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</si>
  <si>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</si>
  <si>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</si>
  <si>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</si>
  <si>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</si>
  <si>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</si>
  <si>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</si>
  <si>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</si>
  <si>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</si>
  <si>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</si>
  <si>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</si>
  <si>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</si>
  <si>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</si>
  <si>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</si>
  <si>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</si>
  <si>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</si>
  <si>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</si>
  <si>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</si>
  <si>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</si>
  <si>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</si>
  <si>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</si>
  <si>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</si>
  <si>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</si>
  <si>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</si>
  <si>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</si>
  <si>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</si>
  <si>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</si>
  <si>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</si>
  <si>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</si>
  <si>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</si>
  <si>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</si>
  <si>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</si>
  <si>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</si>
  <si>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</si>
  <si>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</si>
  <si>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</si>
  <si>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</si>
  <si>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</si>
  <si>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</si>
  <si>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</si>
  <si>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</si>
  <si>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</si>
  <si>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</si>
  <si>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</si>
  <si>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</si>
  <si>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</si>
  <si>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</si>
  <si>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</si>
  <si>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</si>
  <si>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</si>
  <si>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</si>
  <si>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</si>
  <si>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</si>
  <si>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</si>
  <si>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</si>
  <si>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</si>
  <si>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</si>
  <si>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</si>
  <si>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</si>
  <si>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</si>
  <si>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</si>
  <si>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</si>
  <si>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</si>
  <si>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</si>
  <si>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</si>
  <si>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</si>
  <si>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</si>
  <si>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</si>
  <si>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</si>
  <si>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</si>
  <si>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</si>
  <si>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</si>
  <si>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</si>
  <si>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</si>
  <si>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</si>
  <si>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</si>
  <si>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</si>
  <si>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</si>
  <si>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</si>
  <si>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</si>
  <si>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</si>
  <si>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</si>
  <si>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</si>
  <si>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</si>
  <si>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</si>
  <si>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</si>
  <si>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</si>
  <si>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</si>
  <si>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</si>
  <si>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</si>
  <si>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</si>
  <si>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</si>
  <si>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</si>
  <si>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</si>
  <si>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</si>
  <si>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</si>
  <si>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</si>
  <si>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</si>
  <si>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</si>
  <si>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</si>
  <si>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</si>
  <si>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</si>
  <si>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</si>
  <si>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</si>
  <si>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</si>
  <si>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</si>
  <si>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</si>
  <si>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</si>
  <si>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</si>
  <si>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</si>
  <si>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</si>
  <si>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</si>
  <si>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</si>
  <si>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</si>
  <si>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</si>
  <si>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</si>
  <si>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</si>
  <si>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</si>
  <si>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</si>
  <si>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</si>
  <si>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</si>
  <si>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</si>
  <si>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</si>
  <si>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</si>
  <si>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</si>
  <si>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</si>
  <si>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</si>
  <si>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</si>
  <si>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</si>
  <si>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</si>
  <si>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</si>
  <si>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</si>
  <si>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</si>
  <si>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</si>
  <si>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</si>
  <si>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</si>
  <si>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</si>
  <si>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</si>
  <si>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</si>
  <si>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</si>
  <si>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</si>
  <si>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</si>
  <si>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</si>
  <si>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</si>
  <si>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</si>
  <si>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</si>
  <si>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</si>
  <si>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</si>
  <si>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</si>
  <si>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</si>
  <si>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</si>
  <si>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</si>
  <si>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</si>
  <si>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</si>
  <si>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</si>
  <si>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</si>
  <si>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</si>
  <si>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</si>
  <si>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</si>
  <si>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</si>
  <si>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</si>
  <si>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</si>
  <si>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</si>
  <si>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</si>
  <si>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</si>
  <si>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</si>
  <si>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</si>
  <si>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</si>
  <si>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</si>
  <si>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</si>
  <si>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</si>
  <si>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</si>
  <si>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</si>
  <si>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</si>
  <si>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</si>
  <si>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</si>
  <si>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</si>
  <si>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</si>
  <si>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</si>
  <si>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</si>
  <si>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</si>
  <si>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</si>
  <si>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</si>
  <si>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</si>
  <si>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</si>
  <si>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</si>
  <si>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</si>
  <si>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</si>
  <si>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</si>
  <si>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</si>
  <si>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</si>
  <si>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</si>
  <si>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</si>
  <si>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</si>
  <si>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</si>
  <si>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</si>
  <si>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</si>
  <si>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</si>
  <si>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</si>
  <si>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</si>
  <si>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</si>
  <si>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</si>
  <si>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</si>
  <si>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</si>
  <si>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</si>
  <si>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</si>
  <si>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</si>
  <si>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</si>
  <si>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</si>
  <si>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</si>
  <si>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</si>
  <si>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</si>
  <si>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</si>
  <si>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</si>
  <si>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</si>
  <si>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</si>
  <si>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</si>
  <si>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</si>
  <si>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</si>
  <si>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</si>
  <si>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</si>
  <si>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</si>
  <si>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</si>
  <si>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</si>
  <si>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</si>
  <si>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</si>
  <si>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</si>
  <si>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</si>
  <si>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</si>
  <si>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</si>
  <si>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</si>
  <si>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</si>
  <si>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</si>
  <si>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</si>
  <si>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</si>
  <si>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</si>
  <si>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</si>
  <si>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</si>
  <si>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</si>
  <si>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</si>
  <si>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</si>
  <si>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</si>
  <si>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</si>
  <si>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</si>
  <si>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</si>
  <si>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</si>
  <si>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</si>
  <si>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</si>
  <si>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</si>
  <si>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</si>
  <si>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</si>
  <si>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</si>
  <si>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</si>
  <si>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</si>
  <si>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</si>
  <si>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</si>
  <si>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</si>
  <si>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</si>
  <si>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</si>
  <si>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</si>
  <si>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</si>
  <si>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</si>
  <si>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</si>
  <si>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</si>
  <si>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</si>
  <si>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</si>
  <si>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</si>
  <si>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</si>
  <si>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</si>
  <si>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</si>
  <si>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</si>
  <si>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</si>
  <si>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</si>
  <si>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</si>
  <si>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</si>
  <si>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</si>
  <si>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</si>
  <si>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</si>
  <si>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</si>
  <si>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</si>
  <si>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</si>
  <si>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</si>
  <si>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</si>
  <si>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</si>
  <si>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</si>
  <si>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</si>
  <si>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</si>
  <si>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</si>
  <si>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</si>
  <si>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</si>
  <si>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</si>
  <si>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</si>
  <si>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</si>
  <si>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</si>
  <si>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</si>
  <si>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</si>
  <si>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</si>
  <si>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</si>
  <si>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</si>
  <si>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</si>
  <si>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</si>
  <si>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</si>
  <si>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</si>
  <si>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</si>
  <si>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</si>
  <si>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</si>
  <si>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</si>
  <si>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</si>
  <si>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</si>
  <si>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</si>
  <si>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</si>
  <si>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</si>
  <si>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</si>
  <si>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</si>
  <si>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</si>
  <si>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</si>
  <si>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</si>
  <si>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</si>
  <si>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</si>
  <si>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</si>
  <si>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</si>
  <si>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</si>
  <si>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</si>
  <si>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</si>
  <si>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</si>
  <si>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</si>
  <si>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</si>
  <si>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</si>
  <si>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</si>
  <si>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</si>
  <si>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</si>
  <si>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</si>
  <si>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</si>
  <si>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</si>
  <si>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</si>
  <si>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</si>
  <si>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</si>
  <si>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</si>
  <si>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</si>
  <si>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</si>
  <si>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</si>
  <si>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</si>
  <si>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</si>
  <si>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</si>
  <si>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</si>
  <si>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</si>
  <si>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</si>
  <si>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</si>
  <si>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</si>
  <si>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</si>
  <si>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</si>
  <si>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</si>
  <si>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</si>
  <si>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</si>
  <si>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</si>
  <si>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</si>
  <si>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</si>
  <si>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</si>
  <si>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</si>
  <si>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</si>
  <si>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</si>
  <si>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</si>
  <si>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</si>
  <si>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</si>
  <si>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</si>
  <si>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</si>
  <si>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</si>
  <si>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</si>
  <si>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</si>
  <si>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</si>
  <si>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</si>
  <si>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</si>
  <si>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</si>
  <si>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</si>
  <si>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</si>
  <si>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</si>
  <si>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</si>
  <si>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</si>
  <si>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</si>
  <si>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</si>
  <si>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</si>
  <si>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</si>
  <si>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</si>
  <si>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</si>
  <si>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</si>
  <si>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</si>
  <si>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</si>
  <si>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</si>
  <si>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</si>
  <si>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</si>
  <si>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</si>
  <si>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</si>
  <si>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</si>
  <si>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</si>
  <si>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</si>
  <si>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</si>
  <si>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</si>
  <si>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</si>
  <si>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</si>
  <si>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</si>
  <si>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</si>
  <si>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</si>
  <si>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</si>
  <si>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</si>
  <si>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</si>
  <si>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</si>
  <si>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</si>
  <si>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</si>
  <si>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</si>
  <si>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</si>
  <si>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</si>
  <si>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</si>
  <si>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</si>
  <si>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</si>
  <si>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</si>
  <si>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</si>
  <si>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</si>
  <si>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</si>
  <si>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</si>
  <si>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</si>
  <si>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</si>
  <si>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</si>
  <si>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</si>
  <si>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</si>
  <si>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</si>
  <si>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</si>
  <si>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</si>
  <si>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</si>
  <si>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</si>
  <si>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</si>
  <si>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</si>
  <si>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</si>
  <si>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</si>
  <si>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</si>
  <si>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</si>
  <si>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</si>
  <si>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</si>
  <si>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</si>
  <si>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</si>
  <si>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</si>
  <si>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</si>
  <si>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</si>
  <si>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</si>
  <si>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</si>
  <si>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</si>
  <si>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</si>
  <si>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</si>
  <si>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</si>
  <si>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</si>
  <si>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</si>
  <si>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</si>
  <si>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</si>
  <si>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</si>
  <si>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</si>
  <si>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</si>
  <si>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</si>
  <si>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</si>
  <si>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</si>
  <si>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</si>
  <si>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</si>
  <si>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</si>
  <si>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</si>
  <si>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</si>
  <si>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</si>
  <si>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</si>
  <si>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</si>
  <si>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</si>
  <si>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</si>
  <si>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</si>
  <si>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</si>
  <si>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</si>
  <si>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</si>
  <si>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</si>
  <si>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</si>
  <si>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</si>
  <si>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</si>
  <si>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</si>
  <si>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</si>
  <si>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</si>
  <si>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</si>
  <si>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</si>
  <si>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</si>
  <si>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</si>
  <si>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</si>
  <si>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</si>
  <si>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</si>
  <si>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</si>
  <si>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</si>
  <si>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</si>
  <si>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</si>
  <si>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</si>
  <si>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</si>
  <si>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</si>
  <si>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</si>
  <si>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</si>
  <si>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</si>
  <si>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</si>
  <si>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</si>
  <si>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</si>
  <si>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</si>
  <si>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</si>
  <si>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</si>
  <si>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</si>
  <si>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</si>
  <si>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</si>
  <si>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</si>
  <si>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</si>
  <si>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</si>
  <si>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</si>
  <si>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</si>
  <si>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</si>
  <si>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</si>
  <si>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</si>
  <si>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</si>
  <si>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</si>
  <si>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</si>
  <si>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</si>
  <si>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</si>
  <si>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</si>
  <si>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</si>
  <si>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</si>
  <si>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</si>
  <si>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</si>
  <si>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</si>
  <si>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</si>
  <si>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</si>
  <si>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</si>
  <si>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</si>
  <si>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</si>
  <si>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</si>
  <si>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</si>
  <si>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</si>
  <si>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</si>
  <si>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</si>
  <si>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</si>
  <si>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</si>
  <si>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</si>
  <si>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</si>
  <si>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</si>
  <si>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</si>
  <si>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</si>
  <si>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</si>
  <si>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</si>
  <si>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</si>
  <si>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</si>
  <si>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</si>
  <si>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</si>
  <si>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</si>
  <si>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</si>
  <si>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</si>
  <si>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</si>
  <si>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</si>
  <si>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</si>
  <si>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</si>
  <si>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</si>
  <si>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</si>
  <si>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</si>
  <si>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</si>
  <si>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</si>
  <si>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</si>
  <si>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</si>
  <si>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</si>
  <si>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</si>
  <si>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</si>
  <si>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</si>
  <si>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</si>
  <si>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</si>
  <si>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</si>
  <si>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</si>
  <si>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</si>
  <si>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</si>
  <si>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</si>
  <si>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</si>
  <si>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</si>
  <si>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</si>
  <si>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</si>
  <si>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</si>
  <si>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</si>
  <si>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</si>
  <si>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</si>
  <si>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</si>
  <si>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</si>
  <si>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</si>
  <si>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</si>
  <si>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</si>
  <si>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</si>
  <si>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</si>
  <si>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</si>
  <si>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</si>
  <si>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</si>
  <si>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</si>
  <si>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</si>
  <si>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</si>
  <si>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</si>
  <si>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</si>
  <si>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</si>
  <si>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</si>
  <si>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</si>
  <si>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</si>
  <si>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</si>
  <si>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</si>
  <si>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</si>
  <si>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</si>
  <si>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</si>
  <si>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</si>
  <si>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</si>
  <si>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</si>
  <si>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</si>
  <si>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</si>
  <si>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</si>
  <si>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</si>
  <si>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</si>
  <si>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</si>
  <si>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</si>
  <si>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</si>
  <si>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</si>
  <si>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</si>
  <si>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</si>
  <si>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</si>
  <si>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</si>
  <si>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</si>
  <si>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</si>
  <si>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</si>
  <si>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</si>
  <si>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</si>
  <si>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</si>
  <si>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</si>
  <si>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</si>
  <si>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</si>
  <si>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</si>
  <si>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</si>
  <si>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</si>
  <si>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</si>
  <si>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</si>
  <si>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</si>
  <si>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</si>
  <si>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</si>
  <si>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</si>
  <si>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</si>
  <si>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</si>
  <si>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</si>
  <si>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</si>
  <si>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</si>
  <si>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</si>
  <si>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</si>
  <si>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</si>
  <si>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</si>
  <si>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</si>
  <si>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</si>
  <si>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</si>
  <si>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</si>
  <si>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</si>
  <si>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</si>
  <si>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</si>
  <si>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</si>
  <si>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</si>
  <si>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</si>
  <si>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</si>
  <si>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</si>
  <si>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</si>
  <si>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</si>
  <si>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</si>
  <si>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</si>
  <si>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</si>
  <si>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</si>
  <si>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</si>
  <si>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</si>
  <si>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</si>
  <si>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</si>
  <si>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</si>
  <si>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</si>
  <si>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</si>
  <si>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</si>
  <si>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</si>
  <si>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</si>
  <si>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</si>
  <si>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</si>
  <si>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</si>
  <si>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</si>
  <si>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</si>
  <si>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</si>
  <si>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</si>
  <si>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</si>
  <si>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</si>
  <si>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</si>
  <si>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</si>
  <si>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</si>
  <si>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</si>
  <si>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</si>
  <si>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</si>
  <si>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</si>
  <si>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</si>
  <si>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</si>
  <si>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</si>
  <si>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</si>
  <si>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</si>
  <si>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</si>
  <si>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</si>
  <si>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</si>
  <si>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</si>
  <si>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</si>
  <si>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</si>
  <si>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</si>
  <si>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</si>
  <si>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</si>
  <si>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</si>
  <si>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</si>
  <si>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</si>
  <si>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</si>
  <si>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</si>
  <si>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</si>
  <si>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</si>
  <si>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</si>
  <si>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</si>
  <si>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</si>
  <si>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</si>
  <si>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</si>
  <si>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</si>
  <si>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</si>
  <si>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</si>
  <si>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</si>
  <si>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</si>
  <si>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</si>
  <si>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</si>
  <si>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</si>
  <si>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</si>
  <si>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</si>
  <si>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</si>
  <si>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</si>
  <si>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</si>
  <si>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</si>
  <si>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</si>
  <si>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</si>
  <si>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</si>
  <si>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</si>
  <si>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</si>
  <si>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</si>
  <si>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</si>
  <si>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</si>
  <si>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</si>
  <si>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</si>
  <si>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</si>
  <si>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</si>
  <si>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</si>
  <si>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</si>
  <si>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</si>
  <si>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</si>
  <si>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</si>
  <si>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</si>
  <si>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</si>
  <si>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</si>
  <si>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</si>
  <si>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</si>
  <si>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</si>
  <si>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</si>
  <si>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</si>
  <si>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</si>
  <si>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</si>
  <si>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</si>
  <si>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</si>
  <si>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</si>
  <si>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</si>
  <si>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</si>
  <si>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</si>
  <si>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</si>
  <si>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</si>
  <si>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</si>
  <si>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</si>
  <si>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</si>
  <si>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</si>
  <si>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</si>
  <si>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</si>
  <si>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</si>
  <si>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</si>
  <si>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</si>
  <si>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</si>
  <si>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</si>
  <si>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</si>
  <si>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</si>
  <si>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</si>
  <si>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</si>
  <si>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</si>
  <si>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</si>
  <si>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</si>
  <si>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</si>
  <si>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</si>
  <si>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</si>
  <si>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</si>
  <si>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</si>
  <si>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</si>
  <si>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</si>
  <si>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</si>
  <si>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</si>
  <si>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</si>
  <si>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</si>
  <si>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</si>
  <si>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</si>
  <si>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</si>
  <si>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</si>
  <si>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</si>
  <si>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</si>
  <si>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</si>
  <si>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</si>
  <si>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</si>
  <si>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</si>
  <si>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</si>
  <si>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</si>
  <si>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</si>
  <si>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</si>
  <si>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</si>
  <si>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</si>
  <si>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</si>
  <si>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</si>
  <si>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</si>
  <si>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</si>
  <si>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</si>
  <si>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</si>
  <si>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</si>
  <si>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</si>
  <si>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</si>
  <si>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</si>
  <si>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</si>
  <si>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</si>
  <si>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</si>
  <si>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</si>
  <si>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</si>
  <si>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</si>
  <si>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</si>
  <si>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</si>
  <si>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</si>
  <si>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</si>
  <si>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</si>
  <si>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</si>
  <si>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</si>
  <si>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</si>
  <si>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</si>
  <si>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</si>
  <si>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</si>
  <si>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</si>
  <si>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</si>
  <si>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</si>
  <si>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</si>
  <si>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</si>
  <si>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</si>
  <si>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</si>
  <si>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</si>
  <si>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</si>
  <si>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</si>
  <si>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</si>
  <si>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</si>
  <si>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</si>
  <si>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</si>
  <si>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</si>
  <si>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</si>
  <si>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</si>
  <si>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</si>
  <si>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</si>
  <si>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</si>
  <si>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</si>
  <si>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</si>
  <si>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</si>
  <si>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</si>
  <si>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</si>
  <si>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</si>
  <si>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</si>
  <si>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</si>
  <si>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</si>
  <si>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</si>
  <si>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</si>
  <si>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</si>
  <si>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</si>
  <si>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</si>
  <si>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</si>
  <si>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</si>
  <si>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</si>
  <si>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</si>
  <si>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</si>
  <si>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</si>
  <si>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</si>
  <si>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</si>
  <si>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</si>
  <si>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</si>
  <si>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</si>
  <si>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</si>
  <si>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</si>
  <si>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</si>
  <si>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</si>
  <si>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</si>
  <si>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</si>
  <si>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</si>
  <si>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</si>
  <si>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</si>
  <si>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</si>
  <si>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</si>
  <si>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</si>
  <si>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</si>
  <si>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</si>
  <si>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</si>
  <si>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</si>
  <si>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</si>
  <si>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</si>
  <si>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</si>
  <si>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</si>
  <si>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</si>
  <si>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</si>
  <si>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</si>
  <si>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</si>
  <si>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</si>
  <si>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</si>
  <si>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</si>
  <si>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</si>
  <si>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</si>
  <si>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</si>
  <si>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</si>
  <si>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</si>
  <si>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</si>
  <si>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</si>
  <si>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</si>
  <si>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</si>
  <si>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</si>
  <si>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</si>
  <si>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</si>
  <si>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</si>
  <si>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</si>
  <si>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</si>
  <si>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</si>
  <si>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</si>
  <si>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</si>
  <si>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</si>
  <si>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</si>
  <si>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</si>
  <si>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</si>
  <si>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</si>
  <si>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</si>
  <si>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</si>
  <si>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</si>
  <si>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</si>
  <si>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</si>
  <si>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</si>
  <si>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</si>
  <si>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</si>
  <si>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</si>
  <si>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</si>
  <si>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</si>
  <si>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</si>
  <si>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</si>
  <si>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</si>
  <si>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</si>
  <si>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</si>
  <si>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</si>
  <si>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</si>
  <si>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</si>
  <si>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</si>
  <si>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</si>
  <si>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</si>
  <si>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</si>
  <si>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</si>
  <si>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</si>
  <si>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</si>
  <si>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</si>
  <si>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</si>
  <si>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</si>
  <si>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</si>
  <si>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</si>
  <si>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</si>
  <si>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</si>
  <si>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</si>
  <si>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</si>
  <si>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</si>
  <si>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</si>
  <si>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</si>
  <si>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</si>
  <si>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</si>
  <si>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</si>
  <si>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</si>
  <si>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</si>
  <si>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</si>
  <si>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</si>
  <si>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</si>
  <si>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</si>
  <si>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</si>
  <si>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</si>
  <si>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</si>
  <si>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</si>
  <si>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</si>
  <si>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</si>
  <si>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</si>
  <si>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</si>
  <si>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</si>
  <si>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</si>
  <si>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</si>
  <si>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</si>
  <si>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</si>
  <si>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</si>
  <si>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</si>
  <si>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</si>
  <si>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</si>
  <si>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</si>
  <si>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</si>
  <si>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</si>
  <si>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</si>
  <si>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</si>
  <si>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</si>
  <si>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</si>
  <si>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</si>
  <si>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</si>
  <si>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</si>
  <si>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</si>
  <si>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</si>
  <si>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</si>
  <si>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</si>
  <si>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</si>
  <si>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</si>
  <si>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</si>
  <si>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</si>
  <si>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</si>
  <si>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</si>
  <si>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</si>
  <si>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</si>
  <si>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</si>
  <si>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</si>
  <si>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</si>
  <si>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</si>
  <si>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</si>
  <si>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</si>
  <si>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</si>
  <si>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</si>
  <si>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</si>
  <si>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</si>
  <si>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</si>
  <si>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</si>
  <si>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</si>
  <si>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</si>
  <si>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</si>
  <si>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</si>
  <si>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</si>
  <si>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</si>
  <si>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</si>
  <si>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</si>
  <si>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</si>
  <si>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</si>
  <si>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</si>
  <si>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</si>
  <si>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</si>
  <si>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</si>
  <si>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</si>
  <si>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</si>
  <si>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</si>
  <si>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</si>
  <si>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</si>
  <si>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</si>
  <si>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</si>
  <si>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</si>
  <si>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</si>
  <si>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</si>
  <si>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</si>
  <si>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</si>
  <si>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</si>
  <si>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</si>
  <si>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</si>
  <si>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</si>
  <si>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</si>
  <si>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</si>
  <si>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</si>
  <si>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</si>
  <si>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</si>
  <si>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</si>
  <si>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</si>
  <si>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</si>
  <si>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</si>
  <si>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</si>
  <si>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</si>
  <si>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</si>
  <si>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</si>
  <si>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</si>
  <si>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</si>
  <si>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</si>
  <si>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</si>
  <si>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</si>
  <si>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</si>
  <si>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</si>
  <si>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</si>
  <si>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</si>
  <si>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</si>
  <si>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</si>
  <si>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</si>
  <si>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</si>
  <si>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</si>
  <si>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</si>
  <si>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</si>
  <si>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</si>
  <si>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</si>
  <si>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</si>
  <si>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</si>
  <si>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</si>
  <si>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</si>
  <si>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</si>
  <si>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</si>
  <si>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</si>
  <si>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</si>
  <si>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</si>
  <si>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</si>
  <si>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</si>
  <si>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</si>
  <si>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</si>
  <si>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</si>
  <si>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</si>
  <si>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</si>
  <si>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</si>
  <si>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</si>
  <si>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</si>
  <si>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</si>
  <si>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</si>
  <si>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</si>
  <si>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</si>
  <si>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</si>
  <si>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</si>
  <si>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</si>
  <si>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</si>
  <si>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</si>
  <si>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</si>
  <si>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</si>
  <si>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</si>
  <si>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</si>
  <si>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</si>
  <si>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</si>
  <si>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</si>
  <si>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</si>
  <si>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</si>
  <si>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</si>
  <si>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</si>
  <si>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</si>
  <si>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</si>
  <si>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</si>
  <si>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</si>
  <si>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</si>
  <si>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</si>
  <si>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</si>
  <si>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</si>
  <si>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</si>
  <si>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</si>
  <si>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</si>
  <si>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</si>
  <si>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</si>
  <si>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</si>
  <si>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</si>
  <si>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</si>
  <si>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</si>
  <si>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</si>
  <si>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</si>
  <si>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</si>
  <si>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</si>
  <si>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</si>
  <si>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</si>
  <si>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</si>
  <si>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</si>
  <si>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</si>
  <si>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</si>
  <si>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</si>
  <si>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</si>
  <si>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</si>
  <si>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</si>
  <si>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</si>
  <si>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</si>
  <si>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</si>
  <si>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</si>
  <si>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</si>
  <si>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</si>
  <si>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</si>
  <si>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</si>
  <si>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</si>
  <si>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</si>
  <si>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</si>
  <si>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</si>
  <si>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</si>
  <si>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</si>
  <si>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</si>
  <si>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</si>
  <si>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</si>
  <si>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</si>
  <si>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</si>
  <si>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</si>
  <si>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</si>
  <si>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</si>
  <si>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</si>
  <si>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</si>
  <si>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</si>
  <si>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</si>
  <si>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</si>
  <si>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</si>
  <si>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</si>
  <si>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</si>
  <si>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</si>
  <si>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</si>
  <si>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</si>
  <si>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</si>
  <si>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</si>
  <si>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</si>
  <si>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</si>
  <si>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</si>
  <si>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</si>
  <si>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</si>
  <si>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</si>
  <si>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</si>
  <si>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</si>
  <si>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</si>
  <si>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</si>
  <si>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</si>
  <si>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</si>
  <si>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</si>
  <si>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</si>
  <si>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</si>
  <si>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</si>
  <si>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</si>
  <si>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</si>
  <si>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</si>
  <si>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</si>
  <si>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</si>
  <si>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</si>
  <si>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</si>
  <si>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</si>
  <si>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</si>
  <si>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</si>
  <si>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</si>
  <si>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</si>
  <si>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</si>
  <si>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</si>
  <si>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</si>
  <si>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</si>
  <si>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</si>
  <si>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</si>
  <si>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</si>
  <si>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</si>
  <si>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</si>
  <si>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</si>
  <si>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</si>
  <si>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</si>
  <si>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</si>
  <si>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</si>
  <si>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</si>
  <si>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</si>
  <si>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</si>
  <si>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</si>
  <si>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</si>
  <si>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</si>
  <si>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</si>
  <si>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</si>
  <si>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</si>
  <si>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</si>
  <si>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</si>
  <si>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</si>
  <si>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</si>
  <si>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</si>
  <si>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</si>
  <si>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</si>
  <si>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</si>
  <si>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</si>
  <si>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</si>
  <si>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</si>
  <si>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</si>
  <si>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</si>
  <si>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</si>
  <si>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</si>
  <si>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</si>
  <si>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</si>
  <si>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</si>
  <si>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</si>
  <si>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</si>
  <si>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</si>
  <si>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</si>
  <si>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</si>
  <si>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</si>
  <si>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</si>
  <si>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</si>
  <si>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</si>
  <si>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</si>
  <si>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</si>
  <si>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</si>
  <si>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</si>
  <si>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</si>
  <si>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</si>
  <si>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</si>
  <si>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</si>
  <si>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</si>
  <si>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</si>
  <si>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</si>
  <si>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</si>
  <si>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</si>
  <si>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</si>
  <si>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</si>
  <si>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</si>
  <si>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</si>
  <si>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</si>
  <si>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</si>
  <si>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</si>
  <si>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</si>
  <si>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</si>
  <si>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</si>
  <si>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</si>
  <si>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</si>
  <si>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</si>
  <si>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</si>
  <si>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</si>
  <si>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</si>
  <si>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</si>
  <si>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</si>
  <si>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</si>
  <si>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</si>
  <si>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</si>
  <si>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</si>
  <si>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</si>
  <si>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</si>
  <si>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</si>
  <si>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</si>
  <si>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</si>
  <si>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</si>
  <si>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</si>
  <si>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</si>
  <si>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</si>
  <si>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</si>
  <si>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</si>
  <si>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</si>
  <si>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</si>
  <si>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</si>
  <si>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</si>
  <si>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</si>
  <si>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</si>
  <si>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</si>
  <si>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</si>
  <si>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</si>
  <si>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</si>
  <si>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</si>
  <si>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</si>
  <si>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</si>
  <si>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</si>
  <si>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</si>
  <si>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</si>
  <si>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</si>
  <si>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</si>
  <si>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</si>
  <si>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</si>
  <si>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</si>
  <si>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</si>
  <si>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</si>
  <si>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</si>
  <si>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</si>
  <si>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</si>
  <si>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</si>
  <si>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</si>
  <si>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</si>
  <si>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</si>
  <si>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</si>
  <si>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</si>
  <si>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</si>
  <si>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</si>
  <si>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</si>
  <si>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</si>
  <si>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</si>
  <si>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</si>
  <si>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</si>
  <si>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</si>
  <si>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</si>
  <si>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</si>
  <si>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</si>
  <si>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</si>
  <si>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</si>
  <si>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</si>
  <si>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</si>
  <si>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</si>
  <si>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</si>
  <si>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</si>
  <si>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</si>
  <si>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</si>
  <si>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</si>
  <si>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</si>
  <si>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</si>
  <si>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</si>
  <si>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</si>
  <si>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</si>
  <si>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</si>
  <si>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</si>
  <si>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</si>
  <si>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</si>
  <si>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</si>
  <si>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</si>
  <si>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</si>
  <si>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</si>
  <si>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</si>
  <si>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</si>
  <si>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</si>
  <si>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</si>
  <si>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</si>
  <si>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</si>
  <si>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</si>
  <si>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</si>
  <si>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</si>
  <si>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</si>
  <si>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</si>
  <si>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</si>
  <si>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</si>
  <si>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</si>
  <si>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</si>
  <si>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</si>
  <si>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</si>
  <si>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</si>
  <si>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</si>
  <si>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</si>
  <si>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</si>
  <si>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</si>
  <si>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</si>
  <si>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</si>
  <si>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</si>
  <si>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</si>
  <si>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</si>
  <si>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</si>
  <si>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</si>
  <si>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</si>
  <si>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</si>
  <si>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</si>
  <si>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</si>
  <si>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</si>
  <si>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</si>
  <si>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</si>
  <si>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</si>
  <si>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</si>
  <si>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</si>
  <si>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</si>
  <si>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</si>
  <si>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</si>
  <si>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</si>
  <si>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</si>
  <si>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</si>
  <si>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</si>
  <si>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</si>
  <si>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</si>
  <si>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</si>
  <si>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</si>
  <si>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</si>
  <si>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</si>
  <si>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</si>
  <si>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</si>
  <si>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</si>
  <si>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</si>
  <si>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</si>
  <si>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</si>
  <si>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</si>
  <si>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</si>
  <si>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</si>
  <si>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</si>
  <si>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</si>
  <si>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</si>
  <si>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</si>
  <si>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</si>
  <si>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</si>
  <si>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</si>
  <si>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</si>
  <si>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</si>
  <si>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</si>
  <si>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</si>
  <si>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</si>
  <si>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</si>
  <si>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</si>
  <si>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</si>
  <si>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</si>
  <si>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</si>
  <si>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</si>
  <si>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</si>
  <si>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</si>
  <si>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</si>
  <si>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</si>
  <si>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</si>
  <si>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</si>
  <si>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</si>
  <si>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</si>
  <si>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</si>
  <si>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</si>
  <si>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</si>
  <si>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</si>
  <si>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</si>
  <si>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</si>
  <si>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</si>
  <si>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</si>
  <si>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</si>
  <si>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</si>
  <si>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</si>
  <si>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</si>
  <si>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</si>
  <si>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</si>
  <si>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</si>
  <si>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</si>
  <si>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</si>
  <si>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</si>
  <si>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</si>
  <si>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</si>
  <si>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</si>
  <si>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</si>
  <si>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</si>
  <si>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</si>
  <si>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</si>
  <si>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</si>
  <si>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</si>
  <si>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</si>
  <si>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</si>
  <si>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</si>
  <si>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</si>
  <si>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</si>
  <si>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</si>
  <si>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</si>
  <si>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</si>
  <si>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</si>
  <si>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</si>
  <si>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</si>
  <si>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</si>
  <si>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</si>
  <si>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</si>
  <si>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</si>
  <si>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</si>
  <si>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</si>
  <si>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</si>
  <si>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</si>
  <si>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</si>
  <si>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</si>
  <si>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</si>
  <si>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</si>
  <si>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</si>
  <si>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</si>
  <si>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</si>
  <si>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</si>
  <si>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</si>
  <si>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</si>
  <si>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</si>
  <si>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</si>
  <si>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</si>
  <si>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</si>
  <si>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</si>
  <si>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</si>
  <si>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</si>
  <si>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</si>
  <si>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</si>
  <si>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</si>
  <si>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</si>
  <si>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</si>
  <si>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</si>
  <si>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</si>
  <si>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</si>
  <si>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</si>
  <si>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</si>
  <si>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</si>
  <si>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</si>
  <si>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</si>
  <si>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</si>
  <si>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</si>
  <si>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</si>
  <si>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</si>
  <si>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</si>
  <si>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</si>
  <si>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</si>
  <si>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</si>
  <si>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</si>
  <si>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</si>
  <si>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</si>
  <si>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</si>
  <si>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</si>
  <si>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</si>
  <si>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</si>
  <si>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</si>
  <si>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</si>
  <si>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</si>
  <si>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</si>
  <si>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</si>
  <si>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</si>
  <si>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</si>
  <si>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</si>
  <si>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</si>
  <si>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</si>
  <si>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</si>
  <si>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</si>
  <si>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</si>
  <si>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</si>
  <si>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</si>
  <si>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</si>
  <si>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</si>
  <si>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</si>
  <si>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</si>
  <si>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</si>
  <si>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</si>
  <si>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</si>
  <si>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</si>
  <si>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</si>
  <si>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</si>
  <si>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</si>
  <si>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</si>
  <si>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</si>
  <si>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</si>
  <si>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</si>
  <si>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</si>
  <si>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</si>
  <si>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</si>
  <si>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</si>
  <si>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</si>
  <si>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</si>
  <si>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</si>
  <si>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</si>
  <si>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</si>
  <si>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</si>
  <si>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</si>
  <si>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</si>
  <si>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</si>
  <si>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</si>
  <si>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</si>
  <si>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</si>
  <si>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</si>
  <si>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</si>
  <si>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</si>
  <si>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</si>
  <si>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</si>
  <si>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</si>
  <si>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</si>
  <si>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</si>
  <si>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</si>
  <si>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</si>
  <si>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</si>
  <si>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</si>
  <si>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</si>
  <si>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</si>
  <si>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</si>
  <si>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</si>
  <si>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</si>
  <si>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</si>
  <si>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</si>
  <si>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</si>
  <si>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</si>
  <si>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</si>
  <si>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</si>
  <si>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</si>
  <si>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</si>
  <si>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</si>
  <si>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</si>
  <si>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</si>
  <si>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</si>
  <si>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</si>
  <si>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</si>
  <si>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</si>
  <si>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</si>
  <si>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</si>
  <si>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</si>
  <si>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</si>
  <si>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</si>
  <si>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</si>
  <si>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</si>
  <si>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</si>
  <si>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</si>
  <si>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</si>
  <si>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</si>
  <si>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</si>
  <si>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</si>
  <si>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</si>
  <si>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</si>
  <si>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</si>
  <si>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</si>
  <si>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</si>
  <si>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</si>
  <si>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</si>
  <si>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</si>
  <si>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</si>
  <si>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</si>
  <si>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</si>
  <si>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</si>
  <si>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</si>
  <si>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</si>
  <si>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</si>
  <si>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</si>
  <si>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</si>
  <si>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</si>
  <si>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</si>
  <si>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</si>
  <si>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</si>
  <si>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</si>
  <si>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</si>
  <si>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</si>
  <si>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</si>
  <si>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</si>
  <si>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</si>
  <si>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</si>
  <si>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</si>
  <si>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</si>
  <si>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</si>
  <si>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</si>
  <si>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</si>
  <si>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</si>
  <si>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</si>
  <si>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</si>
  <si>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</si>
  <si>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</si>
  <si>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</si>
  <si>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</si>
  <si>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</si>
  <si>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</si>
  <si>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</si>
  <si>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</si>
  <si>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</si>
  <si>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</si>
  <si>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</si>
  <si>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</si>
  <si>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</si>
  <si>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</si>
  <si>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</si>
  <si>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</si>
  <si>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</si>
  <si>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</si>
  <si>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</si>
  <si>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</si>
  <si>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</si>
  <si>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</si>
  <si>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</si>
  <si>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</si>
  <si>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</si>
  <si>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</si>
  <si>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</si>
  <si>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</si>
  <si>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</si>
  <si>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</si>
  <si>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</si>
  <si>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</si>
  <si>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</si>
  <si>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</si>
  <si>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</si>
  <si>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</si>
  <si>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</si>
  <si>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</si>
  <si>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</si>
  <si>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</si>
  <si>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</si>
  <si>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</si>
  <si>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</si>
  <si>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</si>
  <si>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</si>
  <si>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</si>
  <si>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</si>
  <si>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</si>
  <si>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</si>
  <si>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</si>
  <si>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</si>
  <si>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</si>
  <si>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</si>
  <si>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</si>
  <si>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</si>
  <si>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</si>
  <si>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</si>
  <si>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</si>
  <si>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</si>
  <si>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</si>
  <si>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</si>
  <si>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</si>
  <si>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</si>
  <si>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</si>
  <si>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</si>
  <si>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</si>
  <si>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</si>
  <si>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</si>
  <si>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</si>
  <si>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</si>
  <si>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</si>
  <si>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</si>
  <si>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</si>
  <si>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</si>
  <si>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</si>
  <si>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</si>
  <si>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</si>
  <si>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</si>
  <si>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</si>
  <si>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</si>
  <si>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</si>
  <si>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</si>
  <si>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</si>
  <si>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</si>
  <si>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</si>
  <si>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</si>
  <si>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</si>
  <si>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</si>
  <si>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</si>
  <si>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</si>
  <si>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</si>
  <si>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</si>
  <si>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</si>
  <si>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</si>
  <si>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</si>
  <si>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</si>
  <si>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</si>
  <si>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</si>
  <si>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</si>
  <si>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</si>
  <si>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</si>
  <si>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</si>
  <si>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</si>
  <si>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</si>
  <si>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</si>
  <si>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</si>
  <si>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</si>
  <si>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</si>
  <si>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</si>
  <si>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</si>
  <si>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</si>
  <si>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</si>
  <si>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</si>
  <si>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</si>
  <si>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</si>
  <si>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</si>
  <si>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</si>
  <si>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</si>
  <si>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</si>
  <si>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</si>
  <si>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</si>
  <si>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</si>
  <si>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</si>
  <si>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</si>
  <si>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</si>
  <si>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</si>
  <si>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</si>
  <si>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</si>
  <si>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</si>
  <si>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</si>
  <si>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</si>
  <si>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</si>
  <si>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</si>
  <si>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</si>
  <si>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</si>
  <si>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</si>
  <si>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</si>
  <si>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</si>
  <si>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</si>
  <si>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</si>
  <si>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</si>
  <si>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</si>
  <si>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</si>
  <si>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</si>
  <si>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</si>
  <si>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</si>
  <si>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</si>
  <si>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</si>
  <si>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</si>
  <si>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</si>
  <si>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</si>
  <si>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</si>
  <si>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</si>
  <si>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</si>
  <si>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</si>
  <si>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</si>
  <si>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</si>
  <si>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</si>
  <si>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</si>
  <si>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</si>
  <si>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</si>
  <si>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</si>
  <si>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</si>
  <si>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</si>
  <si>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</si>
  <si>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</si>
  <si>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</si>
  <si>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</si>
  <si>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</si>
  <si>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</si>
  <si>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</si>
  <si>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</si>
  <si>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</si>
  <si>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</si>
  <si>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</si>
  <si>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</si>
  <si>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</si>
  <si>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</si>
  <si>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</si>
  <si>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</si>
  <si>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</si>
  <si>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</si>
  <si>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</si>
  <si>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</si>
  <si>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</si>
  <si>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</si>
  <si>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</si>
  <si>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</si>
  <si>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</si>
  <si>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</si>
  <si>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</si>
  <si>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</si>
  <si>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</si>
  <si>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</si>
  <si>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</si>
  <si>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</si>
  <si>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</si>
  <si>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</si>
  <si>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</si>
  <si>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</si>
  <si>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</si>
  <si>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</si>
  <si>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</si>
  <si>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</si>
  <si>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</si>
  <si>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</si>
  <si>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</si>
  <si>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</si>
  <si>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</si>
  <si>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</si>
  <si>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</si>
  <si>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</si>
  <si>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</si>
  <si>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</si>
  <si>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</si>
  <si>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</si>
  <si>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</si>
  <si>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</si>
  <si>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</si>
  <si>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</si>
  <si>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</si>
  <si>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</si>
  <si>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</si>
  <si>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</si>
  <si>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</si>
  <si>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</si>
  <si>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</si>
  <si>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</si>
  <si>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</si>
  <si>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</si>
  <si>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</si>
  <si>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</si>
  <si>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</si>
  <si>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</si>
  <si>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</si>
  <si>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</si>
  <si>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</si>
  <si>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</si>
  <si>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</si>
  <si>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</si>
  <si>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</si>
  <si>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</si>
  <si>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</si>
  <si>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</si>
  <si>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</si>
  <si>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</si>
  <si>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</si>
  <si>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</si>
  <si>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</si>
  <si>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</si>
  <si>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</si>
  <si>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</si>
  <si>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</si>
  <si>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</si>
  <si>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</si>
  <si>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</si>
  <si>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</si>
  <si>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</si>
  <si>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</si>
  <si>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</si>
  <si>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</si>
  <si>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</si>
  <si>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</si>
  <si>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</si>
  <si>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</si>
  <si>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</si>
  <si>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</si>
  <si>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</si>
  <si>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</si>
  <si>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</si>
  <si>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</si>
  <si>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</si>
  <si>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</si>
  <si>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</si>
  <si>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</si>
  <si>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</si>
  <si>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</si>
  <si>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</si>
  <si>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</si>
  <si>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</si>
  <si>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</si>
  <si>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</si>
  <si>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</si>
  <si>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</si>
  <si>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</si>
  <si>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</si>
  <si>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</si>
  <si>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</si>
  <si>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</si>
  <si>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</si>
  <si>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</si>
  <si>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</si>
  <si>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</si>
  <si>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</si>
  <si>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</si>
  <si>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</si>
  <si>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</si>
  <si>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</si>
  <si>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</si>
  <si>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</si>
  <si>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</si>
  <si>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</si>
  <si>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</si>
  <si>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</si>
  <si>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</si>
  <si>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</si>
  <si>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</si>
  <si>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</si>
  <si>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</si>
  <si>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</si>
  <si>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</si>
  <si>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</si>
  <si>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</si>
  <si>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</si>
  <si>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</si>
  <si>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</si>
  <si>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</si>
  <si>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</si>
  <si>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</si>
  <si>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</si>
  <si>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</si>
  <si>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</si>
  <si>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</si>
  <si>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</si>
  <si>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</si>
  <si>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</si>
  <si>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</si>
  <si>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</si>
  <si>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</si>
  <si>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</si>
  <si>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</si>
  <si>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</si>
  <si>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</si>
  <si>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</si>
  <si>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</si>
  <si>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</si>
  <si>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</si>
  <si>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</si>
  <si>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</si>
  <si>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</si>
  <si>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</si>
  <si>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</si>
  <si>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</si>
  <si>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</si>
  <si>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</si>
  <si>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</si>
  <si>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</si>
  <si>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</si>
  <si>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</si>
  <si>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</si>
  <si>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</si>
  <si>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</si>
  <si>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</si>
  <si>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</si>
  <si>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</si>
  <si>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</si>
  <si>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</si>
  <si>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</si>
  <si>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</si>
  <si>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</si>
  <si>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</si>
  <si>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</si>
  <si>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</si>
  <si>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</si>
  <si>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</si>
  <si>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</si>
  <si>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</si>
  <si>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</si>
  <si>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</si>
  <si>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</si>
  <si>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</si>
  <si>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</si>
  <si>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</si>
  <si>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</si>
  <si>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</si>
  <si>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</si>
  <si>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</si>
  <si>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</si>
  <si>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</si>
  <si>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</si>
  <si>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</si>
  <si>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</si>
  <si>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</si>
  <si>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</si>
  <si>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</si>
  <si>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</si>
  <si>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</si>
  <si>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</si>
  <si>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</si>
  <si>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</si>
  <si>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</si>
  <si>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</si>
  <si>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</si>
  <si>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</si>
  <si>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</si>
  <si>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</si>
  <si>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</si>
  <si>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</si>
  <si>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</si>
  <si>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</si>
  <si>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</si>
  <si>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</si>
  <si>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</si>
  <si>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</si>
  <si>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</si>
  <si>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</si>
  <si>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</si>
  <si>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</si>
  <si>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</si>
  <si>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</si>
  <si>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</si>
  <si>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</si>
  <si>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</si>
  <si>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</si>
  <si>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</si>
  <si>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</si>
  <si>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</si>
  <si>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</si>
  <si>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</si>
  <si>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</si>
  <si>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</si>
  <si>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</si>
  <si>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</si>
  <si>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</si>
  <si>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</si>
  <si>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</si>
  <si>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</si>
  <si>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</si>
  <si>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</si>
  <si>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</si>
  <si>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</si>
  <si>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</si>
  <si>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</si>
  <si>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</si>
  <si>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</si>
  <si>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</si>
  <si>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</si>
  <si>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</si>
  <si>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</si>
  <si>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</si>
  <si>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</si>
  <si>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</si>
  <si>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</si>
  <si>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</si>
  <si>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</si>
  <si>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</si>
  <si>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</si>
  <si>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</si>
  <si>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</si>
  <si>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</si>
  <si>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</si>
  <si>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</si>
  <si>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</si>
  <si>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</si>
  <si>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</si>
  <si>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</si>
  <si>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</si>
  <si>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</si>
  <si>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</si>
  <si>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</si>
  <si>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</si>
  <si>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</si>
  <si>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</si>
  <si>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</si>
  <si>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</si>
  <si>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</si>
  <si>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</si>
  <si>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</si>
  <si>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</si>
  <si>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</si>
  <si>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</si>
  <si>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</si>
  <si>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</si>
  <si>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</si>
  <si>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</si>
  <si>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</si>
  <si>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</si>
  <si>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</si>
  <si>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</si>
  <si>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</si>
  <si>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</si>
  <si>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</si>
  <si>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</si>
  <si>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</si>
  <si>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</si>
  <si>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</si>
  <si>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</si>
  <si>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</si>
  <si>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</si>
  <si>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</si>
  <si>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</si>
  <si>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</si>
  <si>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</si>
  <si>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</si>
  <si>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</si>
  <si>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</si>
  <si>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</si>
  <si>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</si>
  <si>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</si>
  <si>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</si>
  <si>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</si>
  <si>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</si>
  <si>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</si>
  <si>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</si>
  <si>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</si>
  <si>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</si>
  <si>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</si>
  <si>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</si>
  <si>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</si>
  <si>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</si>
  <si>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</si>
  <si>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</si>
  <si>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</si>
  <si>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</si>
  <si>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</si>
  <si>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</si>
  <si>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</si>
  <si>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</si>
  <si>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</si>
  <si>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</si>
  <si>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</si>
  <si>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</si>
  <si>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</si>
  <si>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</si>
  <si>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</si>
  <si>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</si>
  <si>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</si>
  <si>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</si>
  <si>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</si>
  <si>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</si>
  <si>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</si>
  <si>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</si>
  <si>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</si>
  <si>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</si>
  <si>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</si>
  <si>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</si>
  <si>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</si>
  <si>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</si>
  <si>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</si>
  <si>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</si>
  <si>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</si>
  <si>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</si>
  <si>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</si>
  <si>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</si>
  <si>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</si>
  <si>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</si>
  <si>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</si>
  <si>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</si>
  <si>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</si>
  <si>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</si>
  <si>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</si>
  <si>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</si>
  <si>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</si>
  <si>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</si>
  <si>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</si>
  <si>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</si>
  <si>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</si>
  <si>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</si>
  <si>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</si>
  <si>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</si>
  <si>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</si>
  <si>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</si>
  <si>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</si>
  <si>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</si>
  <si>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</si>
  <si>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</si>
  <si>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</si>
  <si>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</si>
  <si>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</si>
  <si>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</si>
  <si>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</si>
  <si>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</si>
  <si>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</si>
  <si>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</si>
  <si>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</si>
  <si>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</si>
  <si>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</si>
  <si>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</si>
  <si>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</si>
  <si>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</si>
  <si>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</si>
  <si>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</si>
  <si>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</si>
  <si>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</si>
  <si>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</si>
  <si>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</si>
  <si>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</si>
  <si>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</si>
  <si>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</si>
  <si>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</si>
  <si>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</si>
  <si>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</si>
  <si>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</si>
  <si>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</si>
  <si>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</si>
  <si>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</si>
  <si>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</si>
  <si>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</si>
  <si>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</si>
  <si>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</si>
  <si>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</si>
  <si>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</si>
  <si>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</si>
  <si>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</si>
  <si>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</si>
  <si>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</si>
  <si>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</si>
  <si>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</si>
  <si>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</si>
  <si>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</si>
  <si>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</si>
  <si>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</si>
  <si>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</si>
  <si>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</si>
  <si>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</si>
  <si>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</si>
  <si>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</si>
  <si>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</si>
  <si>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</si>
  <si>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</si>
  <si>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</si>
  <si>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</si>
  <si>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</si>
  <si>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</si>
  <si>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</si>
  <si>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</si>
  <si>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</si>
  <si>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</si>
  <si>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</si>
  <si>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</si>
  <si>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</si>
  <si>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</si>
  <si>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</si>
  <si>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</si>
  <si>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</si>
  <si>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</si>
  <si>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</si>
  <si>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</si>
  <si>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</si>
  <si>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</si>
  <si>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</si>
  <si>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</si>
  <si>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</si>
  <si>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</si>
  <si>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</si>
  <si>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</si>
  <si>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</si>
  <si>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</si>
  <si>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</si>
  <si>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</si>
  <si>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</si>
  <si>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</si>
  <si>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</si>
  <si>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</si>
  <si>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</si>
  <si>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</si>
  <si>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</si>
  <si>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</si>
  <si>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</si>
  <si>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</si>
  <si>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</si>
  <si>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</si>
  <si>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</si>
  <si>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</si>
  <si>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</si>
  <si>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</si>
  <si>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</si>
  <si>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</si>
  <si>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</si>
  <si>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</si>
  <si>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</si>
  <si>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</si>
  <si>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</si>
  <si>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</si>
  <si>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</si>
  <si>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</si>
  <si>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</si>
  <si>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</si>
  <si>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</si>
  <si>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</si>
  <si>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</si>
  <si>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</si>
  <si>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</si>
  <si>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</si>
  <si>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</si>
  <si>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</si>
  <si>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</si>
  <si>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</si>
  <si>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</si>
  <si>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</si>
  <si>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</si>
  <si>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</si>
  <si>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</si>
  <si>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</si>
  <si>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</si>
  <si>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</si>
  <si>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</si>
  <si>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</si>
  <si>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</si>
  <si>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</si>
  <si>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</si>
  <si>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</si>
  <si>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</si>
  <si>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</si>
  <si>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</si>
  <si>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</si>
  <si>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</si>
  <si>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</si>
  <si>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</si>
  <si>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</si>
  <si>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</si>
  <si>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</si>
  <si>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</si>
  <si>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</si>
  <si>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</si>
  <si>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</si>
  <si>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</si>
  <si>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</si>
  <si>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</si>
  <si>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</si>
  <si>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</si>
  <si>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</si>
  <si>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</si>
  <si>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</si>
  <si>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</si>
  <si>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</si>
  <si>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</si>
  <si>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</si>
  <si>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</si>
  <si>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</si>
  <si>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</si>
  <si>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</si>
  <si>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</si>
  <si>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</si>
  <si>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</si>
  <si>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</si>
  <si>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</si>
  <si>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</si>
  <si>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</si>
  <si>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</si>
  <si>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</si>
  <si>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</si>
  <si>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</si>
  <si>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</si>
  <si>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</si>
  <si>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</si>
  <si>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</si>
  <si>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</si>
  <si>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</si>
  <si>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</si>
  <si>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</si>
  <si>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</si>
  <si>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</si>
  <si>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</si>
  <si>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</si>
  <si>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</si>
  <si>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</si>
  <si>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</si>
  <si>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</si>
  <si>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</si>
  <si>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</si>
  <si>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</si>
  <si>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</si>
  <si>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</si>
  <si>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</si>
  <si>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</si>
  <si>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</si>
  <si>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</si>
  <si>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</si>
  <si>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</si>
  <si>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</si>
  <si>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</si>
  <si>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</si>
  <si>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</si>
  <si>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</si>
  <si>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</si>
  <si>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</si>
  <si>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</si>
  <si>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</si>
  <si>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</si>
  <si>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</si>
  <si>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</si>
  <si>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</si>
  <si>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</si>
  <si>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</si>
  <si>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</si>
  <si>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</si>
  <si>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</si>
  <si>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</si>
  <si>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</si>
  <si>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</si>
  <si>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</si>
  <si>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</si>
  <si>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</si>
  <si>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</si>
  <si>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</si>
  <si>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</si>
  <si>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</si>
  <si>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</si>
  <si>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</si>
  <si>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</si>
  <si>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</si>
  <si>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</si>
  <si>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</si>
  <si>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</si>
  <si>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</si>
  <si>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</si>
  <si>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</si>
  <si>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</si>
  <si>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</si>
  <si>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</si>
  <si>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</si>
  <si>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</si>
  <si>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</si>
  <si>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</si>
  <si>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</si>
  <si>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</si>
  <si>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</si>
  <si>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</si>
  <si>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</si>
  <si>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</si>
  <si>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</si>
  <si>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</si>
  <si>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</si>
  <si>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</si>
  <si>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</si>
  <si>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</si>
  <si>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</si>
  <si>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</si>
  <si>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</si>
  <si>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</si>
  <si>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</si>
  <si>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</si>
  <si>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</si>
  <si>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</si>
  <si>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</si>
  <si>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</si>
  <si>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</si>
  <si>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</si>
  <si>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</si>
  <si>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</si>
  <si>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</si>
  <si>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</si>
  <si>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</si>
  <si>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</si>
  <si>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</si>
  <si>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</si>
  <si>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</si>
  <si>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</si>
  <si>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</si>
  <si>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</si>
  <si>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</si>
  <si>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</si>
  <si>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</si>
  <si>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</si>
  <si>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</si>
  <si>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</si>
  <si>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</si>
  <si>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</si>
  <si>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</si>
  <si>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</si>
  <si>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</si>
  <si>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</si>
  <si>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</si>
  <si>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</si>
  <si>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</si>
  <si>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</si>
  <si>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</si>
  <si>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</si>
  <si>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</si>
  <si>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</si>
  <si>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</si>
  <si>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</si>
  <si>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</si>
  <si>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</si>
  <si>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</si>
  <si>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</si>
  <si>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</si>
  <si>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</si>
  <si>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</si>
  <si>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</si>
  <si>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</si>
  <si>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</si>
  <si>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</si>
  <si>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</si>
  <si>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</si>
  <si>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</si>
  <si>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</si>
  <si>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</si>
  <si>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</si>
  <si>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</si>
  <si>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</si>
  <si>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</si>
  <si>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</si>
  <si>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</si>
  <si>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</si>
  <si>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</si>
  <si>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</si>
  <si>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</si>
  <si>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</si>
  <si>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</si>
  <si>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</si>
  <si>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</si>
  <si>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</si>
  <si>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</si>
  <si>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</si>
  <si>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</si>
  <si>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</si>
  <si>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</si>
  <si>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</si>
  <si>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</si>
  <si>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</si>
  <si>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</si>
  <si>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</si>
  <si>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</si>
  <si>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</si>
  <si>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</si>
  <si>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</si>
  <si>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</si>
  <si>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</si>
  <si>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</si>
  <si>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</si>
  <si>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</si>
  <si>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</si>
  <si>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</si>
  <si>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</si>
  <si>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</si>
  <si>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</si>
  <si>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</si>
  <si>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</si>
  <si>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</si>
  <si>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</si>
  <si>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</si>
  <si>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</si>
  <si>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</si>
  <si>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</si>
  <si>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</si>
  <si>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</si>
  <si>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</si>
  <si>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</si>
  <si>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</si>
  <si>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</si>
  <si>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</si>
  <si>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</si>
  <si>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</si>
  <si>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</si>
  <si>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</si>
  <si>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</si>
  <si>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</si>
  <si>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</si>
  <si>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</si>
  <si>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</si>
  <si>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</si>
  <si>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</si>
  <si>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</si>
  <si>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</si>
  <si>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</si>
  <si>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</si>
  <si>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</si>
  <si>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</si>
  <si>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</si>
  <si>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</si>
  <si>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</si>
  <si>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</si>
  <si>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</si>
  <si>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</si>
  <si>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</si>
  <si>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</si>
  <si>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</si>
  <si>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</si>
  <si>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</si>
  <si>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</si>
  <si>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</si>
  <si>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</si>
  <si>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</si>
  <si>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</si>
  <si>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</si>
  <si>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</si>
  <si>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</si>
  <si>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</si>
  <si>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</si>
  <si>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</si>
  <si>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</si>
  <si>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</si>
  <si>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</si>
  <si>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</si>
  <si>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</si>
  <si>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</si>
  <si>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</si>
  <si>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</si>
  <si>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</si>
  <si>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</si>
  <si>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</si>
  <si>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</si>
  <si>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</si>
  <si>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</si>
  <si>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</si>
  <si>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</si>
  <si>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</si>
  <si>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</si>
  <si>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</si>
  <si>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</si>
  <si>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</si>
  <si>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</si>
  <si>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</si>
  <si>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</si>
  <si>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</si>
  <si>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</si>
  <si>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</si>
  <si>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</si>
  <si>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</si>
  <si>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</si>
  <si>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</si>
  <si>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</si>
  <si>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</si>
  <si>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</si>
  <si>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</si>
  <si>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</si>
  <si>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</si>
  <si>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</si>
  <si>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</si>
  <si>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</si>
  <si>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</si>
  <si>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</si>
  <si>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</si>
  <si>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</si>
  <si>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</si>
  <si>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</si>
  <si>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</si>
  <si>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</si>
  <si>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</si>
  <si>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</si>
  <si>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</si>
  <si>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</si>
  <si>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</si>
  <si>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</si>
  <si>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</si>
  <si>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</si>
  <si>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</si>
  <si>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</si>
  <si>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</si>
  <si>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</si>
  <si>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</si>
  <si>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</si>
  <si>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</si>
  <si>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</si>
  <si>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</si>
  <si>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</si>
  <si>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</si>
  <si>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</si>
  <si>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</si>
  <si>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</si>
  <si>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</si>
  <si>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</si>
  <si>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</si>
  <si>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</si>
  <si>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</si>
  <si>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</si>
  <si>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</si>
  <si>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</si>
  <si>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</si>
  <si>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</si>
  <si>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</si>
  <si>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</si>
  <si>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</si>
  <si>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</si>
  <si>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</si>
  <si>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</si>
  <si>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</si>
  <si>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</si>
  <si>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</si>
  <si>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</si>
  <si>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</si>
  <si>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</si>
  <si>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</si>
  <si>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</si>
  <si>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</si>
  <si>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</si>
  <si>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</si>
  <si>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</si>
  <si>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</si>
  <si>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</si>
  <si>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</si>
  <si>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</si>
  <si>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</si>
  <si>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</si>
  <si>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</si>
  <si>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</si>
  <si>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</si>
  <si>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</si>
  <si>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</si>
  <si>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</si>
  <si>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</si>
  <si>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</si>
  <si>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</si>
  <si>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</si>
  <si>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</si>
  <si>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</si>
  <si>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</si>
  <si>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</si>
  <si>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</si>
  <si>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</si>
  <si>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</si>
  <si>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</si>
  <si>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</si>
  <si>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</si>
  <si>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</si>
  <si>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</si>
  <si>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</si>
  <si>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</si>
  <si>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</si>
  <si>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</si>
  <si>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</si>
  <si>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</si>
  <si>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</si>
  <si>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</si>
  <si>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</si>
  <si>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</si>
  <si>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</si>
  <si>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</si>
  <si>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</si>
  <si>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</si>
  <si>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</si>
  <si>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</si>
  <si>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</si>
  <si>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</si>
  <si>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</si>
  <si>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</si>
  <si>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</si>
  <si>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</si>
  <si>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</si>
  <si>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</si>
  <si>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</si>
  <si>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</si>
  <si>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</si>
  <si>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</si>
  <si>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</si>
  <si>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</si>
  <si>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</si>
  <si>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</si>
  <si>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</si>
  <si>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</si>
  <si>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</si>
  <si>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</si>
  <si>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</si>
  <si>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</si>
  <si>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</si>
  <si>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</si>
  <si>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</si>
  <si>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</si>
  <si>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</si>
  <si>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</si>
  <si>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</si>
  <si>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</si>
  <si>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</si>
  <si>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</si>
  <si>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</si>
  <si>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</si>
  <si>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</si>
  <si>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</si>
  <si>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</si>
  <si>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</si>
  <si>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</si>
  <si>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</si>
  <si>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</si>
  <si>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</si>
  <si>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</si>
  <si>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</si>
  <si>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</si>
  <si>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</si>
  <si>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</si>
  <si>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</si>
  <si>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</si>
  <si>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</si>
  <si>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</si>
  <si>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</si>
  <si>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</si>
  <si>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</si>
  <si>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</si>
  <si>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</si>
  <si>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</si>
  <si>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</si>
  <si>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</si>
  <si>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</si>
  <si>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</si>
  <si>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</si>
  <si>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</si>
  <si>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</si>
  <si>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</si>
  <si>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</si>
  <si>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</si>
  <si>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</si>
  <si>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</si>
  <si>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</si>
  <si>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</si>
  <si>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</si>
  <si>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</si>
  <si>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</si>
  <si>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</si>
  <si>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</si>
  <si>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</si>
  <si>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</si>
  <si>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</si>
  <si>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</si>
  <si>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</si>
  <si>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</si>
  <si>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</si>
  <si>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</si>
  <si>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</si>
  <si>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</si>
  <si>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</si>
  <si>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</si>
  <si>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</si>
  <si>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</si>
  <si>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</si>
  <si>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</si>
  <si>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</si>
  <si>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</si>
  <si>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</si>
  <si>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</si>
  <si>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</si>
  <si>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</si>
  <si>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</si>
  <si>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</si>
  <si>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</si>
  <si>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</si>
  <si>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</si>
  <si>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</si>
  <si>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</si>
  <si>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</si>
  <si>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</si>
  <si>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</si>
  <si>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</si>
  <si>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</si>
  <si>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</si>
  <si>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</si>
  <si>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</si>
  <si>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</si>
  <si>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</si>
  <si>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</si>
  <si>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</si>
  <si>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</si>
  <si>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</si>
  <si>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</si>
  <si>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</si>
  <si>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</si>
  <si>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</si>
  <si>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</si>
  <si>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</si>
  <si>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</si>
  <si>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</si>
  <si>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</si>
  <si>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</si>
  <si>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</si>
  <si>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</si>
  <si>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</si>
  <si>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</si>
  <si>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</si>
  <si>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</si>
  <si>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</si>
  <si>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</si>
  <si>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</si>
  <si>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</si>
  <si>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</si>
  <si>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</si>
  <si>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</si>
  <si>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</si>
  <si>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</si>
  <si>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</si>
  <si>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</si>
  <si>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</si>
  <si>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</si>
  <si>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</si>
  <si>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</si>
  <si>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</si>
  <si>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</si>
  <si>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</si>
  <si>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</si>
  <si>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</si>
  <si>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</si>
  <si>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</si>
  <si>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</si>
  <si>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</si>
  <si>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</si>
  <si>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</si>
  <si>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</si>
  <si>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</si>
  <si>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</si>
  <si>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</si>
  <si>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</si>
  <si>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</si>
  <si>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</si>
  <si>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</si>
  <si>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</si>
  <si>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</si>
  <si>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</si>
  <si>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</si>
  <si>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</si>
  <si>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</si>
  <si>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</si>
  <si>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</si>
  <si>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</si>
  <si>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</si>
  <si>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</si>
  <si>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</si>
  <si>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</si>
  <si>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</si>
  <si>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</si>
  <si>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</si>
  <si>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</si>
  <si>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</si>
  <si>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</si>
  <si>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</si>
  <si>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</si>
  <si>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</si>
  <si>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</si>
  <si>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</si>
  <si>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</si>
  <si>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</si>
  <si>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</si>
  <si>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</si>
  <si>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</si>
  <si>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</si>
  <si>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</si>
  <si>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</si>
  <si>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</si>
  <si>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</si>
  <si>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</si>
  <si>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</si>
  <si>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</si>
  <si>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</si>
  <si>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</si>
  <si>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</si>
  <si>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</si>
  <si>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</si>
  <si>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</si>
  <si>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</si>
  <si>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</si>
  <si>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</si>
  <si>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</si>
  <si>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</si>
  <si>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</si>
  <si>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</si>
  <si>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</si>
  <si>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</si>
  <si>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</si>
  <si>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</si>
  <si>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</si>
  <si>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</si>
  <si>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</si>
  <si>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</si>
  <si>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</si>
  <si>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</si>
  <si>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</si>
  <si>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</si>
  <si>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</si>
  <si>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</si>
  <si>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</si>
  <si>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</si>
  <si>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</si>
  <si>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</si>
  <si>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</si>
  <si>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</si>
  <si>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</si>
  <si>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</si>
  <si>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</si>
  <si>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</si>
  <si>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</si>
  <si>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</si>
  <si>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</si>
  <si>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</si>
  <si>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</si>
  <si>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</si>
  <si>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</si>
  <si>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</si>
  <si>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</si>
  <si>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</si>
  <si>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</si>
  <si>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</si>
  <si>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</si>
  <si>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</si>
  <si>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</si>
  <si>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</si>
  <si>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</si>
  <si>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</si>
  <si>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</si>
  <si>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</si>
  <si>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</si>
  <si>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</si>
  <si>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</si>
  <si>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</si>
  <si>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</si>
  <si>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</si>
  <si>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</si>
  <si>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</si>
  <si>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</si>
  <si>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</si>
  <si>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</si>
  <si>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</si>
  <si>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</si>
  <si>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</si>
  <si>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</si>
  <si>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</si>
  <si>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</si>
  <si>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</si>
  <si>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</si>
  <si>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</si>
  <si>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</si>
  <si>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</si>
  <si>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</si>
  <si>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</si>
  <si>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</si>
  <si>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</si>
  <si>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</si>
  <si>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</si>
  <si>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</si>
  <si>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</si>
  <si>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</si>
  <si>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</si>
  <si>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</si>
  <si>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</si>
  <si>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</si>
  <si>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</si>
  <si>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</si>
  <si>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</si>
  <si>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</si>
  <si>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</si>
  <si>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</si>
  <si>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</si>
  <si>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</si>
  <si>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</si>
  <si>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</si>
  <si>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</si>
  <si>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</si>
  <si>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</si>
  <si>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</si>
  <si>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</si>
  <si>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</si>
  <si>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</si>
  <si>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</si>
  <si>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</si>
  <si>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</si>
  <si>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</si>
  <si>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</si>
  <si>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</si>
  <si>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</si>
  <si>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</si>
  <si>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</si>
  <si>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</si>
  <si>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</si>
  <si>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</si>
  <si>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</si>
  <si>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</si>
  <si>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</si>
  <si>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</si>
  <si>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</si>
  <si>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</si>
  <si>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</si>
  <si>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</si>
  <si>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</si>
  <si>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</si>
  <si>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</si>
  <si>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</si>
  <si>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</si>
  <si>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</si>
  <si>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</si>
  <si>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</si>
  <si>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</si>
  <si>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</si>
  <si>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</si>
  <si>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</si>
  <si>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</si>
  <si>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</si>
  <si>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</si>
  <si>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</si>
  <si>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</si>
  <si>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</si>
  <si>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</si>
  <si>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</si>
  <si>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</si>
  <si>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</si>
  <si>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</si>
  <si>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</si>
  <si>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</si>
  <si>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</si>
  <si>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</si>
  <si>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</si>
  <si>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</si>
  <si>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</si>
  <si>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</si>
  <si>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</si>
  <si>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</si>
  <si>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</si>
  <si>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</si>
  <si>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</si>
  <si>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</si>
  <si>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</si>
  <si>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</si>
  <si>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</si>
  <si>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</si>
  <si>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</si>
  <si>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</si>
  <si>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</si>
  <si>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</si>
  <si>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</si>
  <si>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</si>
  <si>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</si>
  <si>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</si>
  <si>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</si>
  <si>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</si>
  <si>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</si>
  <si>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</si>
  <si>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</si>
  <si>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</si>
  <si>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</si>
  <si>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</si>
  <si>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</si>
  <si>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</si>
  <si>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</si>
  <si>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</si>
  <si>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</si>
  <si>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</si>
  <si>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</si>
  <si>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</si>
  <si>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</si>
  <si>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</si>
  <si>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</si>
  <si>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</si>
  <si>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</si>
  <si>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</si>
  <si>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</si>
  <si>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</si>
  <si>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</si>
  <si>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</si>
  <si>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</si>
  <si>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</si>
  <si>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</si>
  <si>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</si>
  <si>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</si>
  <si>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</si>
  <si>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</si>
  <si>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</si>
  <si>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</si>
  <si>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</si>
  <si>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</si>
  <si>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</si>
  <si>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</si>
  <si>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</si>
  <si>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</si>
  <si>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</si>
  <si>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</si>
  <si>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</si>
  <si>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</si>
  <si>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</si>
  <si>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</si>
  <si>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</si>
  <si>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</si>
  <si>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</si>
  <si>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</si>
  <si>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</si>
  <si>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</si>
  <si>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</si>
  <si>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</si>
  <si>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</si>
  <si>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</si>
  <si>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</si>
  <si>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</si>
  <si>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</si>
  <si>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</si>
  <si>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</si>
  <si>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</si>
  <si>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</si>
  <si>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</si>
  <si>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</si>
  <si>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</si>
  <si>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</si>
  <si>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</si>
  <si>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</si>
  <si>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</si>
  <si>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</si>
  <si>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</si>
  <si>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</si>
  <si>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</si>
  <si>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</si>
  <si>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</si>
  <si>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</si>
  <si>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</si>
  <si>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</si>
  <si>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</si>
  <si>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</si>
  <si>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</si>
  <si>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</si>
  <si>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</si>
  <si>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</si>
  <si>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</si>
  <si>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</si>
  <si>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</si>
  <si>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</si>
  <si>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</si>
  <si>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</si>
  <si>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</si>
  <si>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</si>
  <si>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</si>
  <si>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</si>
  <si>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</si>
  <si>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</si>
  <si>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</si>
  <si>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</si>
  <si>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</si>
  <si>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</si>
  <si>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</si>
  <si>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</si>
  <si>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</si>
  <si>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</si>
  <si>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</si>
  <si>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</si>
  <si>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</si>
  <si>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</si>
  <si>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</si>
  <si>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</si>
  <si>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</si>
  <si>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</si>
  <si>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</si>
  <si>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</si>
  <si>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</si>
  <si>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</si>
  <si>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</si>
  <si>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</si>
  <si>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</si>
  <si>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</si>
  <si>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</si>
  <si>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</si>
  <si>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</si>
  <si>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</si>
  <si>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</si>
  <si>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</si>
  <si>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</si>
  <si>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</si>
  <si>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</si>
  <si>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</si>
  <si>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</si>
  <si>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</si>
  <si>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</si>
  <si>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</si>
  <si>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</si>
  <si>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</si>
  <si>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</si>
  <si>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</si>
  <si>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</si>
  <si>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</si>
  <si>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</si>
  <si>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</si>
  <si>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</si>
  <si>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</si>
  <si>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</si>
  <si>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</si>
  <si>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</si>
  <si>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</si>
  <si>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</si>
  <si>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</si>
  <si>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</si>
  <si>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</si>
  <si>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</si>
  <si>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</si>
  <si>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</si>
  <si>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</si>
  <si>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</si>
  <si>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</si>
  <si>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</si>
  <si>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</si>
  <si>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</si>
  <si>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</si>
  <si>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</si>
  <si>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</si>
  <si>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</si>
  <si>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</si>
  <si>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</si>
  <si>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</si>
  <si>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</si>
  <si>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</si>
  <si>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</si>
  <si>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</si>
  <si>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</si>
  <si>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</si>
  <si>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</si>
  <si>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</si>
  <si>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</si>
  <si>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</si>
  <si>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</si>
  <si>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</si>
  <si>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</si>
  <si>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</si>
  <si>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</si>
  <si>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</si>
  <si>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</si>
  <si>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</si>
  <si>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</si>
  <si>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</si>
  <si>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</si>
  <si>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</si>
  <si>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</si>
  <si>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</si>
  <si>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</si>
  <si>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</si>
  <si>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</si>
  <si>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</si>
  <si>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</si>
  <si>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</si>
  <si>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</si>
  <si>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</si>
  <si>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</si>
  <si>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</si>
  <si>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</si>
  <si>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</si>
  <si>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</si>
  <si>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</si>
  <si>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</si>
  <si>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</si>
  <si>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</si>
  <si>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</si>
  <si>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</si>
  <si>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</si>
  <si>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</si>
  <si>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</si>
  <si>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</si>
  <si>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</si>
  <si>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</si>
  <si>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</si>
  <si>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</si>
  <si>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</si>
  <si>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</si>
  <si>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</si>
  <si>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</si>
  <si>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</si>
  <si>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</si>
  <si>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</si>
  <si>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</si>
  <si>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</si>
  <si>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</si>
  <si>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</si>
  <si>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</si>
  <si>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</si>
  <si>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</si>
  <si>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</si>
  <si>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</si>
  <si>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</si>
  <si>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</si>
  <si>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</si>
  <si>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</si>
  <si>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</si>
  <si>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</si>
  <si>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</si>
  <si>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</si>
  <si>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</si>
  <si>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</si>
  <si>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</si>
  <si>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</si>
  <si>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</si>
  <si>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</si>
  <si>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</si>
  <si>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</si>
  <si>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</si>
  <si>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</si>
  <si>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</si>
  <si>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</si>
  <si>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</si>
  <si>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</si>
  <si>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</si>
  <si>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</si>
  <si>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</si>
  <si>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</si>
  <si>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</si>
  <si>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</si>
  <si>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</si>
  <si>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</si>
  <si>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</si>
  <si>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</si>
  <si>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</si>
  <si>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</si>
  <si>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</si>
  <si>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</si>
  <si>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</si>
  <si>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</si>
  <si>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</si>
  <si>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</si>
  <si>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</si>
  <si>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</si>
  <si>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</si>
  <si>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</si>
  <si>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</si>
  <si>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</si>
  <si>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</si>
  <si>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</si>
  <si>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</si>
  <si>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</si>
  <si>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</si>
  <si>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</si>
  <si>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</si>
  <si>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</si>
  <si>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</si>
  <si>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</si>
  <si>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</si>
  <si>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</si>
  <si>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</si>
  <si>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</si>
  <si>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</si>
  <si>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</si>
  <si>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</si>
  <si>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</si>
  <si>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</si>
  <si>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</si>
  <si>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</si>
  <si>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</si>
  <si>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</si>
  <si>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</si>
  <si>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</si>
  <si>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</si>
  <si>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</si>
  <si>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</si>
  <si>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</si>
  <si>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</si>
  <si>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</si>
  <si>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</si>
  <si>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</si>
  <si>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</si>
  <si>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</si>
  <si>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</si>
  <si>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</si>
  <si>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</si>
  <si>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</si>
  <si>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</si>
  <si>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</si>
  <si>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</si>
  <si>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</si>
  <si>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</si>
  <si>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</si>
  <si>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</si>
  <si>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</si>
  <si>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</si>
  <si>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</si>
  <si>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</si>
  <si>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</si>
  <si>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</si>
  <si>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</si>
  <si>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</si>
  <si>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</si>
  <si>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</si>
  <si>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</si>
  <si>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</si>
  <si>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</si>
  <si>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</si>
  <si>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</si>
  <si>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</si>
  <si>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</si>
  <si>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</si>
  <si>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</si>
  <si>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</si>
  <si>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</si>
  <si>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</si>
  <si>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</si>
  <si>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</si>
  <si>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</si>
  <si>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</si>
  <si>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</si>
  <si>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</si>
  <si>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</si>
  <si>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</si>
  <si>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</si>
  <si>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</si>
  <si>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</si>
  <si>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</si>
  <si>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</si>
  <si>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</si>
  <si>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</si>
  <si>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</si>
  <si>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</si>
  <si>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</si>
  <si>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</si>
  <si>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</si>
  <si>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</si>
  <si>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</si>
  <si>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</si>
  <si>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</si>
  <si>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</si>
  <si>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</si>
  <si>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</si>
  <si>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</si>
  <si>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</si>
  <si>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</si>
  <si>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</si>
  <si>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</si>
  <si>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</si>
  <si>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</si>
  <si>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</si>
  <si>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</si>
  <si>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</si>
  <si>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</si>
  <si>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</si>
  <si>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</si>
  <si>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</si>
  <si>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</si>
  <si>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</si>
  <si>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</si>
  <si>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</si>
  <si>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</si>
  <si>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</si>
  <si>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</si>
  <si>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</si>
  <si>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</si>
  <si>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</si>
  <si>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</si>
  <si>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</si>
  <si>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</si>
  <si>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</si>
  <si>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</si>
  <si>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</si>
  <si>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</si>
  <si>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</si>
  <si>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</si>
  <si>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</si>
  <si>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</si>
  <si>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</si>
  <si>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</si>
  <si>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</si>
  <si>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</si>
  <si>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</si>
  <si>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</si>
  <si>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</si>
  <si>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</si>
  <si>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</si>
  <si>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</si>
  <si>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</si>
  <si>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</si>
  <si>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</si>
  <si>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</si>
  <si>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</si>
  <si>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</si>
  <si>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</si>
  <si>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</si>
  <si>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</si>
  <si>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</si>
  <si>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</si>
  <si>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</si>
  <si>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</si>
  <si>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</si>
  <si>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</si>
  <si>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</si>
  <si>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</si>
  <si>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</si>
  <si>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</si>
  <si>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</si>
  <si>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</si>
  <si>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</si>
  <si>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</si>
  <si>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</si>
  <si>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</si>
  <si>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</si>
  <si>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</si>
  <si>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</si>
  <si>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</si>
  <si>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</si>
  <si>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</si>
  <si>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</si>
  <si>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</si>
  <si>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</si>
  <si>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</si>
  <si>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</si>
  <si>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</si>
  <si>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</si>
  <si>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</si>
  <si>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</si>
  <si>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</si>
  <si>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</si>
  <si>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</si>
  <si>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</si>
  <si>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</si>
  <si>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</si>
  <si>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</si>
  <si>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</si>
  <si>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</si>
  <si>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</si>
  <si>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</si>
  <si>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</si>
  <si>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</si>
  <si>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</si>
  <si>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</si>
  <si>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</si>
  <si>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</si>
  <si>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</si>
  <si>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</si>
  <si>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</si>
  <si>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</si>
  <si>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</si>
  <si>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</si>
  <si>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</si>
  <si>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</si>
  <si>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</si>
  <si>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</si>
  <si>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</si>
  <si>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</si>
  <si>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</si>
  <si>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</si>
  <si>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</si>
  <si>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</si>
  <si>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</si>
  <si>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</si>
  <si>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</si>
  <si>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</si>
  <si>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</si>
  <si>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</si>
  <si>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</si>
  <si>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</si>
  <si>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</si>
  <si>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</si>
  <si>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</si>
  <si>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</si>
  <si>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</si>
  <si>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</si>
  <si>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</si>
  <si>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</si>
  <si>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</si>
  <si>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</si>
  <si>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</si>
  <si>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</si>
  <si>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</si>
  <si>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</si>
  <si>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</si>
  <si>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</si>
  <si>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</si>
  <si>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</si>
  <si>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</si>
  <si>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</si>
  <si>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</si>
  <si>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</si>
  <si>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</si>
  <si>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</si>
  <si>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</si>
  <si>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</si>
  <si>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</si>
  <si>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</si>
  <si>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</si>
  <si>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</si>
  <si>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</si>
  <si>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</si>
  <si>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</si>
  <si>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</si>
  <si>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</si>
  <si>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</si>
  <si>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</si>
  <si>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</si>
  <si>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</si>
  <si>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</si>
  <si>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</si>
  <si>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</si>
  <si>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</si>
  <si>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</si>
  <si>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</si>
  <si>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</si>
  <si>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</si>
  <si>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</si>
  <si>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</si>
  <si>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</si>
  <si>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</si>
  <si>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</si>
  <si>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</si>
  <si>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</si>
  <si>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</si>
  <si>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</si>
  <si>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</si>
  <si>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</si>
  <si>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</si>
  <si>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</si>
  <si>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</si>
  <si>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</si>
  <si>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</si>
  <si>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</si>
  <si>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</si>
  <si>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</si>
  <si>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</si>
  <si>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</si>
  <si>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</si>
  <si>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</si>
  <si>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</si>
  <si>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</si>
  <si>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</si>
  <si>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</si>
  <si>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</si>
  <si>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</si>
  <si>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</si>
  <si>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</si>
  <si>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</si>
  <si>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</si>
  <si>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</si>
  <si>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</si>
  <si>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</si>
  <si>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</si>
  <si>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</si>
  <si>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</si>
  <si>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</si>
  <si>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</si>
  <si>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</si>
  <si>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</si>
  <si>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</si>
  <si>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</si>
  <si>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</si>
  <si>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</si>
  <si>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</si>
  <si>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</si>
  <si>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</si>
  <si>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</si>
  <si>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</si>
  <si>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</si>
  <si>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</si>
  <si>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</si>
  <si>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</si>
  <si>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</si>
  <si>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</si>
  <si>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</si>
  <si>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</si>
  <si>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</si>
  <si>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</si>
  <si>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</si>
  <si>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</si>
  <si>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</si>
  <si>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</si>
  <si>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</si>
  <si>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</si>
  <si>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</si>
  <si>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</si>
  <si>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</si>
  <si>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</si>
  <si>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</si>
  <si>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</si>
  <si>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</si>
  <si>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</si>
  <si>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</si>
  <si>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</si>
  <si>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</si>
  <si>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</si>
  <si>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</si>
  <si>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</si>
  <si>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</si>
  <si>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</si>
  <si>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</si>
  <si>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</si>
  <si>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</si>
  <si>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</si>
  <si>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</si>
  <si>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</si>
  <si>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</si>
  <si>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</si>
  <si>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</si>
  <si>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</si>
  <si>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</si>
  <si>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</si>
  <si>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</si>
  <si>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</si>
  <si>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</si>
  <si>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</si>
  <si>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</si>
  <si>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</si>
  <si>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</si>
  <si>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</si>
  <si>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</si>
  <si>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</si>
  <si>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</si>
  <si>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</si>
  <si>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</si>
  <si>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</si>
  <si>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</si>
  <si>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</si>
  <si>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</si>
  <si>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</si>
  <si>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</si>
  <si>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</si>
  <si>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</si>
  <si>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</si>
  <si>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</si>
  <si>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</si>
  <si>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</si>
  <si>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</si>
  <si>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</si>
  <si>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</si>
  <si>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</si>
  <si>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</si>
  <si>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</si>
  <si>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</si>
  <si>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</si>
  <si>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</si>
  <si>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</si>
  <si>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</si>
  <si>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</si>
  <si>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</si>
  <si>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</si>
  <si>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</si>
  <si>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</si>
  <si>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</si>
  <si>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</si>
  <si>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</si>
  <si>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</si>
  <si>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</si>
  <si>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</si>
  <si>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</si>
  <si>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</si>
  <si>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</si>
  <si>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</si>
  <si>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</si>
  <si>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</si>
  <si>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</si>
  <si>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</si>
  <si>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</si>
  <si>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</si>
  <si>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</si>
  <si>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</si>
  <si>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</si>
  <si>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</si>
  <si>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</si>
  <si>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</si>
  <si>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</si>
  <si>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</si>
  <si>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</si>
  <si>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</si>
  <si>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</si>
  <si>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</si>
  <si>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</si>
  <si>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</si>
  <si>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</si>
  <si>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</si>
  <si>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</si>
  <si>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</si>
  <si>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</si>
  <si>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</si>
  <si>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</si>
  <si>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</si>
  <si>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</si>
  <si>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</si>
  <si>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</si>
  <si>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</si>
  <si>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</si>
  <si>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</si>
  <si>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</si>
  <si>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</si>
  <si>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</si>
  <si>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</si>
  <si>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</si>
  <si>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</si>
  <si>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</si>
  <si>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</si>
  <si>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</si>
  <si>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</si>
  <si>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</si>
  <si>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</si>
  <si>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</si>
  <si>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</si>
  <si>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</si>
  <si>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</si>
  <si>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</si>
  <si>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</si>
  <si>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</si>
  <si>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</si>
  <si>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</si>
  <si>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</si>
  <si>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</si>
  <si>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</si>
  <si>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</si>
  <si>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</si>
  <si>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</si>
  <si>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</si>
  <si>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</si>
  <si>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</si>
  <si>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</si>
  <si>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</si>
  <si>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</si>
  <si>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</si>
  <si>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</si>
  <si>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</si>
  <si>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</si>
  <si>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</si>
  <si>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</si>
  <si>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</si>
  <si>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</si>
  <si>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</si>
  <si>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</si>
  <si>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</si>
  <si>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</si>
  <si>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</si>
  <si>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</si>
  <si>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</si>
  <si>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</si>
  <si>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</si>
  <si>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</si>
  <si>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</si>
  <si>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</si>
  <si>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</si>
  <si>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</si>
  <si>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</si>
  <si>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</si>
  <si>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</si>
  <si>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</si>
  <si>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</si>
  <si>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</si>
  <si>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</si>
  <si>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</si>
  <si>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</si>
  <si>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</si>
  <si>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</si>
  <si>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</si>
  <si>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</si>
  <si>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</si>
  <si>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</si>
  <si>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</si>
  <si>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</si>
  <si>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</si>
  <si>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</si>
  <si>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</si>
  <si>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</si>
  <si>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</si>
  <si>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</si>
  <si>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</si>
  <si>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</si>
  <si>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</si>
  <si>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</si>
  <si>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</si>
  <si>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</si>
  <si>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</si>
  <si>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</si>
  <si>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</si>
  <si>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</si>
  <si>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</si>
  <si>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</si>
  <si>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</si>
  <si>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</si>
  <si>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</si>
  <si>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</si>
  <si>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</si>
  <si>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</si>
  <si>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</si>
  <si>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</si>
  <si>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</si>
  <si>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</si>
  <si>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</si>
  <si>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</si>
  <si>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</si>
  <si>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</si>
  <si>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</si>
  <si>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</si>
  <si>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</si>
  <si>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</si>
  <si>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</si>
  <si>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</si>
  <si>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</si>
  <si>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</si>
  <si>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</si>
  <si>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</si>
  <si>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</si>
  <si>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</si>
  <si>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</si>
  <si>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</si>
  <si>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</si>
  <si>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</si>
  <si>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</si>
  <si>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</si>
  <si>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</si>
  <si>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</si>
  <si>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</si>
  <si>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</si>
  <si>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</si>
  <si>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</si>
  <si>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</si>
  <si>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</si>
  <si>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</si>
  <si>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</si>
  <si>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</si>
  <si>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</si>
  <si>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</si>
  <si>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</si>
  <si>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</si>
  <si>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</si>
  <si>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</si>
  <si>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</si>
  <si>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</si>
  <si>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</si>
  <si>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</si>
  <si>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</si>
  <si>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</si>
  <si>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</si>
  <si>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</si>
  <si>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</si>
  <si>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</si>
  <si>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</si>
  <si>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</si>
  <si>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</si>
  <si>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</si>
  <si>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</si>
  <si>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</si>
  <si>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</si>
  <si>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</si>
  <si>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</si>
  <si>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</si>
  <si>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</si>
  <si>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</si>
  <si>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</si>
  <si>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</si>
  <si>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</si>
  <si>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</si>
  <si>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</si>
  <si>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</si>
  <si>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</si>
  <si>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</si>
  <si>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</si>
  <si>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</si>
  <si>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</si>
  <si>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</si>
  <si>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</si>
  <si>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</si>
  <si>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</si>
  <si>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</si>
  <si>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</si>
  <si>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</si>
  <si>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</si>
  <si>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</si>
  <si>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</si>
  <si>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</si>
  <si>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</si>
  <si>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</si>
  <si>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</si>
  <si>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</si>
  <si>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</si>
  <si>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</si>
  <si>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</si>
  <si>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</si>
  <si>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</si>
  <si>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</si>
  <si>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</si>
  <si>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</si>
  <si>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</si>
  <si>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</si>
  <si>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</si>
  <si>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</si>
  <si>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</si>
  <si>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</si>
  <si>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</si>
  <si>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</si>
  <si>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</si>
  <si>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</si>
  <si>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</si>
  <si>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</si>
  <si>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</si>
  <si>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</si>
  <si>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</si>
  <si>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</si>
  <si>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</si>
  <si>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</si>
  <si>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</si>
  <si>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</si>
  <si>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</si>
  <si>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</si>
  <si>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</si>
  <si>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</si>
  <si>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</si>
  <si>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</si>
  <si>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</si>
  <si>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</si>
  <si>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</si>
  <si>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</si>
  <si>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</si>
  <si>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</si>
  <si>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</si>
  <si>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</si>
  <si>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</si>
  <si>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</si>
  <si>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</si>
  <si>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</si>
  <si>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</si>
  <si>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</si>
  <si>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</si>
  <si>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</si>
  <si>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</si>
  <si>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</si>
  <si>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</si>
  <si>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</si>
  <si>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</si>
  <si>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</si>
  <si>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</si>
  <si>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</si>
  <si>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</si>
  <si>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</si>
  <si>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</si>
  <si>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</si>
  <si>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</si>
  <si>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</si>
  <si>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</si>
  <si>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</si>
  <si>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</si>
  <si>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</si>
  <si>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</si>
  <si>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</si>
  <si>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</si>
  <si>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</si>
  <si>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</si>
  <si>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</si>
  <si>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</si>
  <si>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</si>
  <si>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</si>
  <si>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</si>
  <si>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</si>
  <si>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</si>
  <si>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</si>
  <si>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</si>
  <si>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</si>
  <si>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</si>
  <si>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</si>
  <si>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</si>
  <si>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</si>
  <si>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</si>
  <si>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</si>
  <si>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</si>
  <si>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</si>
  <si>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</si>
  <si>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</si>
  <si>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</si>
  <si>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</si>
  <si>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</si>
  <si>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</si>
  <si>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</si>
  <si>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</si>
  <si>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</si>
  <si>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</si>
  <si>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</si>
  <si>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</si>
  <si>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</si>
  <si>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</si>
  <si>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</si>
  <si>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</si>
  <si>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</si>
  <si>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</si>
  <si>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</si>
  <si>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</si>
  <si>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</si>
  <si>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</si>
  <si>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</si>
  <si>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</si>
  <si>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</si>
  <si>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</si>
  <si>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</si>
  <si>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</si>
  <si>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</si>
  <si>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</si>
  <si>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</si>
  <si>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</si>
  <si>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</si>
  <si>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</si>
  <si>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</si>
  <si>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</si>
  <si>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</si>
  <si>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</si>
  <si>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</si>
  <si>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</si>
  <si>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</si>
  <si>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</si>
  <si>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</si>
  <si>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</si>
  <si>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</si>
  <si>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</si>
  <si>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</si>
  <si>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</si>
  <si>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</si>
  <si>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</si>
  <si>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</si>
  <si>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</si>
  <si>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</si>
  <si>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</si>
  <si>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</si>
  <si>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</si>
  <si>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</si>
  <si>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</si>
  <si>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</si>
  <si>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</si>
  <si>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</si>
  <si>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</si>
  <si>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</si>
  <si>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</si>
  <si>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</si>
  <si>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</si>
  <si>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</si>
  <si>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</si>
  <si>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</si>
  <si>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</si>
  <si>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</si>
  <si>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</si>
  <si>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</si>
  <si>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</si>
  <si>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</si>
  <si>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</si>
  <si>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</si>
  <si>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</si>
  <si>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</si>
  <si>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</si>
  <si>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</si>
  <si>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</si>
  <si>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</si>
  <si>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</si>
  <si>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</si>
  <si>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</si>
  <si>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</si>
  <si>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</si>
  <si>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</si>
  <si>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</si>
  <si>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</si>
  <si>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</si>
  <si>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</si>
  <si>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</si>
  <si>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</si>
  <si>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</si>
  <si>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</si>
  <si>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</si>
  <si>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</si>
  <si>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</si>
  <si>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</si>
  <si>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</si>
  <si>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</si>
  <si>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</si>
  <si>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</si>
  <si>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</si>
  <si>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</si>
  <si>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</si>
  <si>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</si>
  <si>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</si>
  <si>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</si>
  <si>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</si>
  <si>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</si>
  <si>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</si>
  <si>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</si>
  <si>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</si>
  <si>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</si>
  <si>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</si>
  <si>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</si>
  <si>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</si>
  <si>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</si>
  <si>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</si>
  <si>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</si>
  <si>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</si>
  <si>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</si>
  <si>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</si>
  <si>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</si>
  <si>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</si>
  <si>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</si>
  <si>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</si>
  <si>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</si>
  <si>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</si>
  <si>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</si>
  <si>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</si>
  <si>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</si>
  <si>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</si>
  <si>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</si>
  <si>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</si>
  <si>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</si>
  <si>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</si>
  <si>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</si>
  <si>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</si>
  <si>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</si>
  <si>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</si>
  <si>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</si>
  <si>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</si>
  <si>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</si>
  <si>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</si>
  <si>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</si>
  <si>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</si>
  <si>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</si>
  <si>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</si>
  <si>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</si>
  <si>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</si>
  <si>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</si>
  <si>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</si>
  <si>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</si>
  <si>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</si>
  <si>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</si>
  <si>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</si>
  <si>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</si>
  <si>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</si>
  <si>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</si>
  <si>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</si>
  <si>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</si>
  <si>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</si>
  <si>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</si>
  <si>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</si>
  <si>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</si>
  <si>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</si>
  <si>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</si>
  <si>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</si>
  <si>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</si>
  <si>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</si>
  <si>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</si>
  <si>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</si>
  <si>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</si>
  <si>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</si>
  <si>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</si>
  <si>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</si>
  <si>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</si>
  <si>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</si>
  <si>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</si>
  <si>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</si>
  <si>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</si>
  <si>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</si>
  <si>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</si>
  <si>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</si>
  <si>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</si>
  <si>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</si>
  <si>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</si>
  <si>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</si>
  <si>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</si>
  <si>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</si>
  <si>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</si>
  <si>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</si>
  <si>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</si>
  <si>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</si>
  <si>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</si>
  <si>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</si>
  <si>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</si>
  <si>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</si>
  <si>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</si>
  <si>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</si>
  <si>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</si>
  <si>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</si>
  <si>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</si>
  <si>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</si>
  <si>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</si>
  <si>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</si>
  <si>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</si>
  <si>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</si>
  <si>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</si>
  <si>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</si>
  <si>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</si>
  <si>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</si>
  <si>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</si>
  <si>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</si>
  <si>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</si>
  <si>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</si>
  <si>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</si>
  <si>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</si>
  <si>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</si>
  <si>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</si>
  <si>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</si>
  <si>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</si>
  <si>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</si>
  <si>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</si>
  <si>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</si>
  <si>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</si>
  <si>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</si>
  <si>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</si>
  <si>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</si>
  <si>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</si>
  <si>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</si>
  <si>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</si>
  <si>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</si>
  <si>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</si>
  <si>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</si>
  <si>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</si>
  <si>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</si>
  <si>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</si>
  <si>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</si>
  <si>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</si>
  <si>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</si>
  <si>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</si>
  <si>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</si>
  <si>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</si>
  <si>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</si>
  <si>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</si>
  <si>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</si>
  <si>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</si>
  <si>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</si>
  <si>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</si>
  <si>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</si>
  <si>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</si>
  <si>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</si>
  <si>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</si>
  <si>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</si>
  <si>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</si>
  <si>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</si>
  <si>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</si>
  <si>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</si>
  <si>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</si>
  <si>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</si>
  <si>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</si>
  <si>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</si>
  <si>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</si>
  <si>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</si>
  <si>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</si>
  <si>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</si>
  <si>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</si>
  <si>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</si>
  <si>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</si>
  <si>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</si>
  <si>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</si>
  <si>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</si>
  <si>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</si>
  <si>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</si>
  <si>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</si>
  <si>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</si>
  <si>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</si>
  <si>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</si>
  <si>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</si>
  <si>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</si>
  <si>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</si>
  <si>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</si>
  <si>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</si>
  <si>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</si>
  <si>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</si>
  <si>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</si>
  <si>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</si>
  <si>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</si>
  <si>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</si>
  <si>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</si>
  <si>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</si>
  <si>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</si>
  <si>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</si>
  <si>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</si>
  <si>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</si>
  <si>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</si>
  <si>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</si>
  <si>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</si>
  <si>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</si>
  <si>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</si>
  <si>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</si>
  <si>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</si>
  <si>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</si>
  <si>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</si>
  <si>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</si>
  <si>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</si>
  <si>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</si>
  <si>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</si>
  <si>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</si>
  <si>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</si>
  <si>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</si>
  <si>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</si>
  <si>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</si>
  <si>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</si>
  <si>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</si>
  <si>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</si>
  <si>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</si>
  <si>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</si>
  <si>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</si>
  <si>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</si>
  <si>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</si>
  <si>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</si>
  <si>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</si>
  <si>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</si>
  <si>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</si>
  <si>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</si>
  <si>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</si>
  <si>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</si>
  <si>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</si>
  <si>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</si>
  <si>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</si>
  <si>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</si>
  <si>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</si>
  <si>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</si>
  <si>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</si>
  <si>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</si>
  <si>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</si>
  <si>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</si>
  <si>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</si>
  <si>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</si>
  <si>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</si>
  <si>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</si>
  <si>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</si>
  <si>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</si>
  <si>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</si>
  <si>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</si>
  <si>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</si>
  <si>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</si>
  <si>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</si>
  <si>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</si>
  <si>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</si>
  <si>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</si>
  <si>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</si>
  <si>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</si>
  <si>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</si>
  <si>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</si>
  <si>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</si>
  <si>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</si>
  <si>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</si>
  <si>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</si>
  <si>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</si>
  <si>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</si>
  <si>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</si>
  <si>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</si>
  <si>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</si>
  <si>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</si>
  <si>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</si>
  <si>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</si>
  <si>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</si>
  <si>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</si>
  <si>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</si>
  <si>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</si>
  <si>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</si>
  <si>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</si>
  <si>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</si>
  <si>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</si>
  <si>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</si>
  <si>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</si>
  <si>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</si>
  <si>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</si>
  <si>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</si>
  <si>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</si>
  <si>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</si>
  <si>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</si>
  <si>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</si>
  <si>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</si>
  <si>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</si>
  <si>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</si>
  <si>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</si>
  <si>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</si>
  <si>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</si>
  <si>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</si>
  <si>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</si>
  <si>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</si>
  <si>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</si>
  <si>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</si>
  <si>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</si>
  <si>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</si>
  <si>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</si>
  <si>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</si>
  <si>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</si>
  <si>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</si>
  <si>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</si>
  <si>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</si>
  <si>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</si>
  <si>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</si>
  <si>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</si>
  <si>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</si>
  <si>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</si>
  <si>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</si>
  <si>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</si>
  <si>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</si>
  <si>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</si>
  <si>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</si>
  <si>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</si>
  <si>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</si>
  <si>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</si>
  <si>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</si>
  <si>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</si>
  <si>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</si>
  <si>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</si>
  <si>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</si>
  <si>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</si>
  <si>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</si>
  <si>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</si>
  <si>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</si>
  <si>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</si>
  <si>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</si>
  <si>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</si>
  <si>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</si>
  <si>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</si>
  <si>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</si>
  <si>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</si>
  <si>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</si>
  <si>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</si>
  <si>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</si>
  <si>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</si>
  <si>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</si>
  <si>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</si>
  <si>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</si>
  <si>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</si>
  <si>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</si>
  <si>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</si>
  <si>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</si>
  <si>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</si>
  <si>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</si>
  <si>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</si>
  <si>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</si>
  <si>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</si>
  <si>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</si>
  <si>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</si>
  <si>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</si>
  <si>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</si>
  <si>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</si>
  <si>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</si>
  <si>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</si>
  <si>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</si>
  <si>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</si>
  <si>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</si>
  <si>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</si>
  <si>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</si>
  <si>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</si>
  <si>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</si>
  <si>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</si>
  <si>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</si>
  <si>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</si>
  <si>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</si>
  <si>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</si>
  <si>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</si>
  <si>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</si>
  <si>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</si>
  <si>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</si>
  <si>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</si>
  <si>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</si>
  <si>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</si>
  <si>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</si>
  <si>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</si>
  <si>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</si>
  <si>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</si>
  <si>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</si>
  <si>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</si>
  <si>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</si>
  <si>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</si>
  <si>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</si>
  <si>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</si>
  <si>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</si>
  <si>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</si>
  <si>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</si>
  <si>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</si>
  <si>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</si>
  <si>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</si>
  <si>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</si>
  <si>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</si>
  <si>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</si>
  <si>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</si>
  <si>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</si>
  <si>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</si>
  <si>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</si>
  <si>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</si>
  <si>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</si>
  <si>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</si>
  <si>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</si>
  <si>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</si>
  <si>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</si>
  <si>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</si>
  <si>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</si>
  <si>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</si>
  <si>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</si>
  <si>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</si>
  <si>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</si>
  <si>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</si>
  <si>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</si>
  <si>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</si>
  <si>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</si>
  <si>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</si>
  <si>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</si>
  <si>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</si>
  <si>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</si>
  <si>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</si>
  <si>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</si>
  <si>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</si>
  <si>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</si>
  <si>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</si>
  <si>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</si>
  <si>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</si>
  <si>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</si>
  <si>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</si>
  <si>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</si>
  <si>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</si>
  <si>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</si>
  <si>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</si>
  <si>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</si>
  <si>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</si>
  <si>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</si>
  <si>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</si>
  <si>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</si>
  <si>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</si>
  <si>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</si>
  <si>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</si>
  <si>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</si>
  <si>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</si>
  <si>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</si>
  <si>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</si>
  <si>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</si>
  <si>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</si>
  <si>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</si>
  <si>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</si>
  <si>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</si>
  <si>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</si>
  <si>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</si>
  <si>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</si>
  <si>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</si>
  <si>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</si>
  <si>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</si>
  <si>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</si>
  <si>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</si>
  <si>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</si>
  <si>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</si>
  <si>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</si>
  <si>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</si>
  <si>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</si>
  <si>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</si>
  <si>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</si>
  <si>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</si>
  <si>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</si>
  <si>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</si>
  <si>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</si>
  <si>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</si>
  <si>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</si>
  <si>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</si>
  <si>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</si>
  <si>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</si>
  <si>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</si>
  <si>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</si>
  <si>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</si>
  <si>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</si>
  <si>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</si>
  <si>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</si>
  <si>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</si>
  <si>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</si>
  <si>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</si>
  <si>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</si>
  <si>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</si>
  <si>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</si>
  <si>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</si>
  <si>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</si>
  <si>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</si>
  <si>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</si>
  <si>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</si>
  <si>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</si>
  <si>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</si>
  <si>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</si>
  <si>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</si>
  <si>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</si>
  <si>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</si>
  <si>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</si>
  <si>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</si>
  <si>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</si>
  <si>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</si>
  <si>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</si>
  <si>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</si>
  <si>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</si>
  <si>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</si>
  <si>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</si>
  <si>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</si>
  <si>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</si>
  <si>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</si>
  <si>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</si>
  <si>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</si>
  <si>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</si>
  <si>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</si>
  <si>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</si>
  <si>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</si>
  <si>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</si>
  <si>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</si>
  <si>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</si>
  <si>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</si>
  <si>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</si>
  <si>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</si>
  <si>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</si>
  <si>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</si>
  <si>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</si>
  <si>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</si>
  <si>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</si>
  <si>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</si>
  <si>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</si>
  <si>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</si>
  <si>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</si>
  <si>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</si>
  <si>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</si>
  <si>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</si>
  <si>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</si>
  <si>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</si>
  <si>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</si>
  <si>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</si>
  <si>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</si>
  <si>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</si>
  <si>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</si>
  <si>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</si>
  <si>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</si>
  <si>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</si>
  <si>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</si>
  <si>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</si>
  <si>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</si>
  <si>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</si>
  <si>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</si>
  <si>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</si>
  <si>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</si>
  <si>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</si>
  <si>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</si>
  <si>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</si>
  <si>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</si>
  <si>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</si>
  <si>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</si>
  <si>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</si>
  <si>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</si>
  <si>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</si>
  <si>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</si>
  <si>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</si>
  <si>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</si>
  <si>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</si>
  <si>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</si>
  <si>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</si>
  <si>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</si>
  <si>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</si>
  <si>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</si>
  <si>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</si>
  <si>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</si>
  <si>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</si>
  <si>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</si>
  <si>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</si>
  <si>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</si>
  <si>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</si>
  <si>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</si>
  <si>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</si>
  <si>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</si>
  <si>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</si>
  <si>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</si>
  <si>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</si>
  <si>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</si>
  <si>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</si>
  <si>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</si>
  <si>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</si>
  <si>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</si>
  <si>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</si>
  <si>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</si>
  <si>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</si>
  <si>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</si>
  <si>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</si>
  <si>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</si>
  <si>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</si>
  <si>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</si>
  <si>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</si>
  <si>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</si>
  <si>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</si>
  <si>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</si>
  <si>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</si>
  <si>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</si>
  <si>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</si>
  <si>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</si>
  <si>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</si>
  <si>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</si>
  <si>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</si>
  <si>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</si>
  <si>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</si>
  <si>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</si>
  <si>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</si>
  <si>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</si>
  <si>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</si>
  <si>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</si>
  <si>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</si>
  <si>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</si>
  <si>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</si>
  <si>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</si>
  <si>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</si>
  <si>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</si>
  <si>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</si>
  <si>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</si>
  <si>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</si>
  <si>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</si>
  <si>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</si>
  <si>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</si>
  <si>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</si>
  <si>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</si>
  <si>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</si>
  <si>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</si>
  <si>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</si>
  <si>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</si>
  <si>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</si>
  <si>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</si>
  <si>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</si>
  <si>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</si>
  <si>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</si>
  <si>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</si>
  <si>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</si>
  <si>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</si>
  <si>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</si>
  <si>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</si>
  <si>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</si>
  <si>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</si>
  <si>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</si>
  <si>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</si>
  <si>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</si>
  <si>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</si>
  <si>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</si>
  <si>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</si>
  <si>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</si>
  <si>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</si>
  <si>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</si>
  <si>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</si>
  <si>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</si>
  <si>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</si>
  <si>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</si>
  <si>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</si>
  <si>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</si>
  <si>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</si>
  <si>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</si>
  <si>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</si>
  <si>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</si>
  <si>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</si>
  <si>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</si>
  <si>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</si>
  <si>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</si>
  <si>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</si>
  <si>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</si>
  <si>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</si>
  <si>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</si>
  <si>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</si>
  <si>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</si>
  <si>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</si>
  <si>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</si>
  <si>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</si>
  <si>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</si>
  <si>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</si>
  <si>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</si>
  <si>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</si>
  <si>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</si>
  <si>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</si>
  <si>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</si>
  <si>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</si>
  <si>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</si>
  <si>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</si>
  <si>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</si>
  <si>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</si>
  <si>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</si>
  <si>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</si>
  <si>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</si>
  <si>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</si>
  <si>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</si>
  <si>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</si>
  <si>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</si>
  <si>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</si>
  <si>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</si>
  <si>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</si>
  <si>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</si>
  <si>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</si>
  <si>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</si>
  <si>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</si>
  <si>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</si>
  <si>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</si>
  <si>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</si>
  <si>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</si>
  <si>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</si>
  <si>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</si>
  <si>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</si>
  <si>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</si>
  <si>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</si>
  <si>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</si>
  <si>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</si>
  <si>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</si>
  <si>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</si>
  <si>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</si>
  <si>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</si>
  <si>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</si>
  <si>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</si>
  <si>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</si>
  <si>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</si>
  <si>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</si>
  <si>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</si>
  <si>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</si>
  <si>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</si>
  <si>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</si>
  <si>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</si>
  <si>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</si>
  <si>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</si>
  <si>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</si>
  <si>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</si>
  <si>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</si>
  <si>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</si>
  <si>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</si>
  <si>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</si>
  <si>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</si>
  <si>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</si>
  <si>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</si>
  <si>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</si>
  <si>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</si>
  <si>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</si>
  <si>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</si>
  <si>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</si>
  <si>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</si>
  <si>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</si>
  <si>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</si>
  <si>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</si>
  <si>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</si>
  <si>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</si>
  <si>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</si>
  <si>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</si>
  <si>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</si>
  <si>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</si>
  <si>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</si>
  <si>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</si>
  <si>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</si>
  <si>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</si>
  <si>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</si>
  <si>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</si>
  <si>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</si>
  <si>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</si>
  <si>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</si>
  <si>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</si>
  <si>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</si>
  <si>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</si>
  <si>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</si>
  <si>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</si>
  <si>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</si>
  <si>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</si>
  <si>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</si>
  <si>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</si>
  <si>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</si>
  <si>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</si>
  <si>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</si>
  <si>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</si>
  <si>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</si>
  <si>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</si>
  <si>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</si>
  <si>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</si>
  <si>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</si>
  <si>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</si>
  <si>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</si>
  <si>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</si>
  <si>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</si>
  <si>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</si>
  <si>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</si>
  <si>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</si>
  <si>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</si>
  <si>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</si>
  <si>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</si>
  <si>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</si>
  <si>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</si>
  <si>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</si>
  <si>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</si>
  <si>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</si>
  <si>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</si>
  <si>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</si>
  <si>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</si>
  <si>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</si>
  <si>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</si>
  <si>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</si>
  <si>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</si>
  <si>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</si>
  <si>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</si>
  <si>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</si>
  <si>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</si>
  <si>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</si>
  <si>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</si>
  <si>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</si>
  <si>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</si>
  <si>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</si>
  <si>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</si>
  <si>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</si>
  <si>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</si>
  <si>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</si>
  <si>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</si>
  <si>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</si>
  <si>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</si>
  <si>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</si>
  <si>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</si>
  <si>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</si>
  <si>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</si>
  <si>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</si>
  <si>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</si>
  <si>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</si>
  <si>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</si>
  <si>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</si>
  <si>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</si>
  <si>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</si>
  <si>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</si>
  <si>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</si>
  <si>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</si>
  <si>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</si>
  <si>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</si>
  <si>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</si>
  <si>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</si>
  <si>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</si>
  <si>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</si>
  <si>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</si>
  <si>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</si>
  <si>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</si>
  <si>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</si>
  <si>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</si>
  <si>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</si>
  <si>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</si>
  <si>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</si>
  <si>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</si>
  <si>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</si>
  <si>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</si>
  <si>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</si>
  <si>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</si>
  <si>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</si>
  <si>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</si>
  <si>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</si>
  <si>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</si>
  <si>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</si>
  <si>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</si>
  <si>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</si>
  <si>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</si>
  <si>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</si>
  <si>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</si>
  <si>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</si>
  <si>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</si>
  <si>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</si>
  <si>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</si>
  <si>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</si>
  <si>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</si>
  <si>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</si>
  <si>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</si>
  <si>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</si>
  <si>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</si>
  <si>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</si>
  <si>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</si>
  <si>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</si>
  <si>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</si>
  <si>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</si>
  <si>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</si>
  <si>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</si>
  <si>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</si>
  <si>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</si>
  <si>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</si>
  <si>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</si>
  <si>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</si>
  <si>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</si>
  <si>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</si>
  <si>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</si>
  <si>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</si>
  <si>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</si>
  <si>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</si>
  <si>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</si>
  <si>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</si>
  <si>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</si>
  <si>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</si>
  <si>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</si>
  <si>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</si>
  <si>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</si>
  <si>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</si>
  <si>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</si>
  <si>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</si>
  <si>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</si>
  <si>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</si>
  <si>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</si>
  <si>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</si>
  <si>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</si>
  <si>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</si>
  <si>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</si>
  <si>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</si>
  <si>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</si>
  <si>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</si>
  <si>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</si>
  <si>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</si>
  <si>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</si>
  <si>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</si>
  <si>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</si>
  <si>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</si>
  <si>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</si>
  <si>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</si>
  <si>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</si>
  <si>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</si>
  <si>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</si>
  <si>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</si>
  <si>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</si>
  <si>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</si>
  <si>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</si>
  <si>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</si>
  <si>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</si>
  <si>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</si>
  <si>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</si>
  <si>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</si>
  <si>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</si>
  <si>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</si>
  <si>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</si>
  <si>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</si>
  <si>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</si>
  <si>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</si>
  <si>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</si>
  <si>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</si>
  <si>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</si>
  <si>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</si>
  <si>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</si>
  <si>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</si>
  <si>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</si>
  <si>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</si>
  <si>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</si>
  <si>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</si>
  <si>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</si>
  <si>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</si>
  <si>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</si>
  <si>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</si>
  <si>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</si>
  <si>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</si>
  <si>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</si>
  <si>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</si>
  <si>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</si>
  <si>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</si>
  <si>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</si>
  <si>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</si>
  <si>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</si>
  <si>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</si>
  <si>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</si>
  <si>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</si>
  <si>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</si>
  <si>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</si>
  <si>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</si>
  <si>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</si>
  <si>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</si>
  <si>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</si>
  <si>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</si>
  <si>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</si>
  <si>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</si>
  <si>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</si>
  <si>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</si>
  <si>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</si>
  <si>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</si>
  <si>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</si>
  <si>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</si>
  <si>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</si>
  <si>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</si>
  <si>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</si>
  <si>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</si>
  <si>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</si>
  <si>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</si>
  <si>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</si>
  <si>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</si>
  <si>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</si>
  <si>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</si>
  <si>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</si>
  <si>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</si>
  <si>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</si>
  <si>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</si>
  <si>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</si>
  <si>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</si>
  <si>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</si>
  <si>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</si>
  <si>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</si>
  <si>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</si>
  <si>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</si>
  <si>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</si>
  <si>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</si>
  <si>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</si>
  <si>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</si>
  <si>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</si>
  <si>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</si>
  <si>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</si>
  <si>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</si>
  <si>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</si>
  <si>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</si>
  <si>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</si>
  <si>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</si>
  <si>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</si>
  <si>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</si>
  <si>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</si>
  <si>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</si>
  <si>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</si>
  <si>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</si>
  <si>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</si>
  <si>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</si>
  <si>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</si>
  <si>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</si>
  <si>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</si>
  <si>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</si>
  <si>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</si>
  <si>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</si>
  <si>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</si>
  <si>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</si>
  <si>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</si>
  <si>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</si>
  <si>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</si>
  <si>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</si>
  <si>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</si>
  <si>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</si>
  <si>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</si>
  <si>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</si>
  <si>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</si>
  <si>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</si>
  <si>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</si>
  <si>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</si>
  <si>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</si>
  <si>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</si>
  <si>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</si>
  <si>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</si>
  <si>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</si>
  <si>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</si>
  <si>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</si>
  <si>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</si>
  <si>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</si>
  <si>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</si>
  <si>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</si>
  <si>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</si>
  <si>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</si>
  <si>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</si>
  <si>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</si>
  <si>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</si>
  <si>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</si>
  <si>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</si>
  <si>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</si>
  <si>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</si>
  <si>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</si>
  <si>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</si>
  <si>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</si>
  <si>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</si>
  <si>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</si>
  <si>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</si>
  <si>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</si>
  <si>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</si>
  <si>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</si>
  <si>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</si>
  <si>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</si>
  <si>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</si>
  <si>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</si>
  <si>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</si>
  <si>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</si>
  <si>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</si>
  <si>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</si>
  <si>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</si>
  <si>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</si>
  <si>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</si>
  <si>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</si>
  <si>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</si>
  <si>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</si>
  <si>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</si>
  <si>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</si>
  <si>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</si>
  <si>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</si>
  <si>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</si>
  <si>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</si>
  <si>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</si>
  <si>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</si>
  <si>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</si>
  <si>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</si>
  <si>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</si>
  <si>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</si>
  <si>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</si>
  <si>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</si>
  <si>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</si>
  <si>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</si>
  <si>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</si>
  <si>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</si>
  <si>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</si>
  <si>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</si>
  <si>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</si>
  <si>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</si>
  <si>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</si>
  <si>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</si>
  <si>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</si>
  <si>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</si>
  <si>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</si>
  <si>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</si>
  <si>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</si>
  <si>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</si>
  <si>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</si>
  <si>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</si>
  <si>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</si>
  <si>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</si>
  <si>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</si>
  <si>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</si>
  <si>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</si>
  <si>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</si>
  <si>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</si>
  <si>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</si>
  <si>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</si>
  <si>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</si>
  <si>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</si>
  <si>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</si>
  <si>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</si>
  <si>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</si>
  <si>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</si>
  <si>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</si>
  <si>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</si>
  <si>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</si>
  <si>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</si>
  <si>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</si>
  <si>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</si>
  <si>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</si>
  <si>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</si>
  <si>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</si>
  <si>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</si>
  <si>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</si>
  <si>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</si>
  <si>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</si>
  <si>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</si>
  <si>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</si>
  <si>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</si>
  <si>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</si>
  <si>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</si>
  <si>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</si>
  <si>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</si>
  <si>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</si>
  <si>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</si>
  <si>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</si>
  <si>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</si>
  <si>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</si>
  <si>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</si>
  <si>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</si>
  <si>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</si>
  <si>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</si>
  <si>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</si>
  <si>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</si>
  <si>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</si>
  <si>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</si>
  <si>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</si>
  <si>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</si>
  <si>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</si>
  <si>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</si>
  <si>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</si>
  <si>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</si>
  <si>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</si>
  <si>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</si>
  <si>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</si>
  <si>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</si>
  <si>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</si>
  <si>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</si>
  <si>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</si>
  <si>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</si>
  <si>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</si>
  <si>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</si>
  <si>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</si>
  <si>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</si>
  <si>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</si>
  <si>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</si>
  <si>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</si>
  <si>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</si>
  <si>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</si>
  <si>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</si>
  <si>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</si>
  <si>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</si>
  <si>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</si>
  <si>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</si>
  <si>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</si>
  <si>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</si>
  <si>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</si>
  <si>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</si>
  <si>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</si>
  <si>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</si>
  <si>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</si>
  <si>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</si>
  <si>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</si>
  <si>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</si>
  <si>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</si>
  <si>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</si>
  <si>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</si>
  <si>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</si>
  <si>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</si>
  <si>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</si>
  <si>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</si>
  <si>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</si>
  <si>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</si>
  <si>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</si>
  <si>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</si>
  <si>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</si>
  <si>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</si>
  <si>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</si>
  <si>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</si>
  <si>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</si>
  <si>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</si>
  <si>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</si>
  <si>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</si>
  <si>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</si>
  <si>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</si>
  <si>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</si>
  <si>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</si>
  <si>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</si>
  <si>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</si>
  <si>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</si>
  <si>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</si>
  <si>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</si>
  <si>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</si>
  <si>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</si>
  <si>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</si>
  <si>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</si>
  <si>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</si>
  <si>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</si>
  <si>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</si>
  <si>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</si>
  <si>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</si>
  <si>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</si>
  <si>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</si>
  <si>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</si>
  <si>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</si>
  <si>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</si>
  <si>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</si>
  <si>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</si>
  <si>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</si>
  <si>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</si>
  <si>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</si>
  <si>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</si>
  <si>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</si>
  <si>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</si>
  <si>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</si>
  <si>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</si>
  <si>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</si>
  <si>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</si>
  <si>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</si>
  <si>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</si>
  <si>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</si>
  <si>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</si>
  <si>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</si>
  <si>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</si>
  <si>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</si>
  <si>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</si>
  <si>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</si>
  <si>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</si>
  <si>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</si>
  <si>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</si>
  <si>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</si>
  <si>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</si>
  <si>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</si>
  <si>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</si>
  <si>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</si>
  <si>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</si>
  <si>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</si>
  <si>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</si>
  <si>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</si>
  <si>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</si>
  <si>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</si>
  <si>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</si>
  <si>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</si>
  <si>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</si>
  <si>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</si>
  <si>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</si>
  <si>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</si>
  <si>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</si>
  <si>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</si>
  <si>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</si>
  <si>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</si>
  <si>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</si>
  <si>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</si>
  <si>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</si>
  <si>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</si>
  <si>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</si>
  <si>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</si>
  <si>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</si>
  <si>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</si>
  <si>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</si>
  <si>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</si>
  <si>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</si>
  <si>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</si>
  <si>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</si>
  <si>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</si>
  <si>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</si>
  <si>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</si>
  <si>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</si>
  <si>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</si>
  <si>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</si>
  <si>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</si>
  <si>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</si>
  <si>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</si>
  <si>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</si>
  <si>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</si>
  <si>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</si>
  <si>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</si>
  <si>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</si>
  <si>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</si>
  <si>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</si>
  <si>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</si>
  <si>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</si>
  <si>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</si>
  <si>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</si>
  <si>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</si>
  <si>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</si>
  <si>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</si>
  <si>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</si>
  <si>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</si>
  <si>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</si>
  <si>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</si>
  <si>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</si>
  <si>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</si>
  <si>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</si>
  <si>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</si>
  <si>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</si>
  <si>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</si>
  <si>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</si>
  <si>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</si>
  <si>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</si>
  <si>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</si>
  <si>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</si>
  <si>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</si>
  <si>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</si>
  <si>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</si>
  <si>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</si>
  <si>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</si>
  <si>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</si>
  <si>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</si>
  <si>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</si>
  <si>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</si>
  <si>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</si>
  <si>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</si>
  <si>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</si>
  <si>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</si>
  <si>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</si>
  <si>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</si>
  <si>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</si>
  <si>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</si>
  <si>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</si>
  <si>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</si>
  <si>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</si>
  <si>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</si>
  <si>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</si>
  <si>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</si>
  <si>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</si>
  <si>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</si>
  <si>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</si>
  <si>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</si>
  <si>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</si>
  <si>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</si>
  <si>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</si>
  <si>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</si>
  <si>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</si>
  <si>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</si>
  <si>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</si>
  <si>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</si>
  <si>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</si>
  <si>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</si>
  <si>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</si>
  <si>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</si>
  <si>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</si>
  <si>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</si>
  <si>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</si>
  <si>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</si>
  <si>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</si>
  <si>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</si>
  <si>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</si>
  <si>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</si>
  <si>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</si>
  <si>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</si>
  <si>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</si>
  <si>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</si>
  <si>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</si>
  <si>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</si>
  <si>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</si>
  <si>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</si>
  <si>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</si>
  <si>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</si>
  <si>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</si>
  <si>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</si>
  <si>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</si>
  <si>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</si>
  <si>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</si>
  <si>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</si>
  <si>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</si>
  <si>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</si>
  <si>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</si>
  <si>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</si>
  <si>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</si>
  <si>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</si>
  <si>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</si>
  <si>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</si>
  <si>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</si>
  <si>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</si>
  <si>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</si>
  <si>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</si>
  <si>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</si>
  <si>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</si>
  <si>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</si>
  <si>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</si>
  <si>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</si>
  <si>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</si>
  <si>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</si>
  <si>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</si>
  <si>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</si>
  <si>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</si>
  <si>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</si>
  <si>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</si>
  <si>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</si>
  <si>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</si>
  <si>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</si>
  <si>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</si>
  <si>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</si>
  <si>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</si>
  <si>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</si>
  <si>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</si>
  <si>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</si>
  <si>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</si>
  <si>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</si>
  <si>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</si>
  <si>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</si>
  <si>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</si>
  <si>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</si>
  <si>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</si>
  <si>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</si>
  <si>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</si>
  <si>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</si>
  <si>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</si>
  <si>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</si>
  <si>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</si>
  <si>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</si>
  <si>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</si>
  <si>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</si>
  <si>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</si>
  <si>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</si>
  <si>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</si>
  <si>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</si>
  <si>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</si>
  <si>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</si>
  <si>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</si>
  <si>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</si>
  <si>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</si>
  <si>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</si>
  <si>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</si>
  <si>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</si>
  <si>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</si>
  <si>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</si>
  <si>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</si>
  <si>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</si>
  <si>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</si>
  <si>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</si>
  <si>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</si>
  <si>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</si>
  <si>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</si>
  <si>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</si>
  <si>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</si>
  <si>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</si>
  <si>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</si>
  <si>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</si>
  <si>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</si>
  <si>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</si>
  <si>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</si>
  <si>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</si>
  <si>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</si>
  <si>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</si>
  <si>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</si>
  <si>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</si>
  <si>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</si>
  <si>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</si>
  <si>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</si>
  <si>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</si>
  <si>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</si>
  <si>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</si>
  <si>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</si>
  <si>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</si>
  <si>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</si>
  <si>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</si>
  <si>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</si>
  <si>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</si>
  <si>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</si>
  <si>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</si>
  <si>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</si>
  <si>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</si>
  <si>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</si>
  <si>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</si>
  <si>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</si>
  <si>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</si>
  <si>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</si>
  <si>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</si>
  <si>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</si>
  <si>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</si>
  <si>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</si>
  <si>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</si>
  <si>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</si>
  <si>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</si>
  <si>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</si>
  <si>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</si>
  <si>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</si>
  <si>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</si>
  <si>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</si>
  <si>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</si>
  <si>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</si>
  <si>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</si>
  <si>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</si>
  <si>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</si>
  <si>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</si>
  <si>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</si>
  <si>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</si>
  <si>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</si>
  <si>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</si>
  <si>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</si>
  <si>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</si>
  <si>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</si>
  <si>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</si>
  <si>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</si>
  <si>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</si>
  <si>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</si>
  <si>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</si>
  <si>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</si>
  <si>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</si>
  <si>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</si>
  <si>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</si>
  <si>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</si>
  <si>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</si>
  <si>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</si>
  <si>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</si>
  <si>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</si>
  <si>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</si>
  <si>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</si>
  <si>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</si>
  <si>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</si>
  <si>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</si>
  <si>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</si>
  <si>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</si>
  <si>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</si>
  <si>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</si>
  <si>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</si>
  <si>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</si>
  <si>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</si>
  <si>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</si>
  <si>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</si>
  <si>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</si>
  <si>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</si>
  <si>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</si>
  <si>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</si>
  <si>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</si>
  <si>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</si>
  <si>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</si>
  <si>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</si>
  <si>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</si>
  <si>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</si>
  <si>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</si>
  <si>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</si>
  <si>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</si>
  <si>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</si>
  <si>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</si>
  <si>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</si>
  <si>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</si>
  <si>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</si>
  <si>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</si>
  <si>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</si>
  <si>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</si>
  <si>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</si>
  <si>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</si>
  <si>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</si>
  <si>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</si>
  <si>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</si>
  <si>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</si>
  <si>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</si>
  <si>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</si>
  <si>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</si>
  <si>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</si>
  <si>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</si>
  <si>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</si>
  <si>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</si>
  <si>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</si>
  <si>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</si>
  <si>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</si>
  <si>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</si>
  <si>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</si>
  <si>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</si>
  <si>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</si>
  <si>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</si>
  <si>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</si>
  <si>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</si>
  <si>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</si>
  <si>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</si>
  <si>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</si>
  <si>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</si>
  <si>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</si>
  <si>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</si>
  <si>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</si>
  <si>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</si>
  <si>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</si>
  <si>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</si>
  <si>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</si>
  <si>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</si>
  <si>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</si>
  <si>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</si>
  <si>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</si>
  <si>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</si>
  <si>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</si>
  <si>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</si>
  <si>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</si>
  <si>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</si>
  <si>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</si>
  <si>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</si>
  <si>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</si>
  <si>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</si>
  <si>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</si>
  <si>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</si>
  <si>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</si>
  <si>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</si>
  <si>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</si>
  <si>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</si>
  <si>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</si>
  <si>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</si>
  <si>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</si>
  <si>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</si>
  <si>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</si>
  <si>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</si>
  <si>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</si>
  <si>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</si>
  <si>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</si>
  <si>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</si>
  <si>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</si>
  <si>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</si>
  <si>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</si>
  <si>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</si>
  <si>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</si>
  <si>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</si>
  <si>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</si>
  <si>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</si>
  <si>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</si>
  <si>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</si>
  <si>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</si>
  <si>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</si>
  <si>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</si>
  <si>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</si>
  <si>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</si>
  <si>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</si>
  <si>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</si>
  <si>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</si>
  <si>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</si>
  <si>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</si>
  <si>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</si>
  <si>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</si>
  <si>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</si>
  <si>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</si>
  <si>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</si>
  <si>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</si>
  <si>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</si>
  <si>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</si>
  <si>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</si>
  <si>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</si>
  <si>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</si>
  <si>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</si>
  <si>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</si>
  <si>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</si>
  <si>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</si>
  <si>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</si>
  <si>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</si>
  <si>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</si>
  <si>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</si>
  <si>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</si>
  <si>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</si>
  <si>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</si>
  <si>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</si>
  <si>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</si>
  <si>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</si>
  <si>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</si>
  <si>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</si>
  <si>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</si>
  <si>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</si>
  <si>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</si>
  <si>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</si>
  <si>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</si>
  <si>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</si>
  <si>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</si>
  <si>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</si>
  <si>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</si>
  <si>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</si>
  <si>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</si>
  <si>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</si>
  <si>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</si>
  <si>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</si>
  <si>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</si>
  <si>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</si>
  <si>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</si>
  <si>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</si>
  <si>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</si>
  <si>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</si>
  <si>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</si>
  <si>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</si>
  <si>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</si>
  <si>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</si>
  <si>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</si>
  <si>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</si>
  <si>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</si>
  <si>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</si>
  <si>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</si>
  <si>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</si>
  <si>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</si>
  <si>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</si>
  <si>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</si>
  <si>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</si>
  <si>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</si>
  <si>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</si>
  <si>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</si>
  <si>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</si>
  <si>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</si>
  <si>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</si>
  <si>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</si>
  <si>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</si>
  <si>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</si>
  <si>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</si>
  <si>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</si>
  <si>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</si>
  <si>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</si>
  <si>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</si>
  <si>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</si>
  <si>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</si>
  <si>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</si>
  <si>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</si>
  <si>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</si>
  <si>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</si>
  <si>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</si>
  <si>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</si>
  <si>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</si>
  <si>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</si>
  <si>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</si>
  <si>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</si>
  <si>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</si>
  <si>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</si>
  <si>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</si>
  <si>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</si>
  <si>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</si>
  <si>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</si>
  <si>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</si>
  <si>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</si>
  <si>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</si>
  <si>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</si>
  <si>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</si>
  <si>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</si>
  <si>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</si>
  <si>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</si>
  <si>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</si>
  <si>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</si>
  <si>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</si>
  <si>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</si>
  <si>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</si>
  <si>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</si>
  <si>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</si>
  <si>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</si>
  <si>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</si>
  <si>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</si>
  <si>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</si>
  <si>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</si>
  <si>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</si>
  <si>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</si>
  <si>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</si>
  <si>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</si>
  <si>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</si>
  <si>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</si>
  <si>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</si>
  <si>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</si>
  <si>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</si>
  <si>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</si>
  <si>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</si>
  <si>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</si>
  <si>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</si>
  <si>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</si>
  <si>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</si>
  <si>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</si>
  <si>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</si>
  <si>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</si>
  <si>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</si>
  <si>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</si>
  <si>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</si>
  <si>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</si>
  <si>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</si>
  <si>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</si>
  <si>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</si>
  <si>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</si>
  <si>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</si>
  <si>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</si>
  <si>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</si>
  <si>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</si>
  <si>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</si>
  <si>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</si>
  <si>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</si>
  <si>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</si>
  <si>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</si>
  <si>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</si>
  <si>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</si>
  <si>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</si>
  <si>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</si>
  <si>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</si>
  <si>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</si>
  <si>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</si>
  <si>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</si>
  <si>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</si>
  <si>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</si>
  <si>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</si>
  <si>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</si>
  <si>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</si>
  <si>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</si>
  <si>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</si>
  <si>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</si>
  <si>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</si>
  <si>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</si>
  <si>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</si>
  <si>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</si>
  <si>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</si>
  <si>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</si>
  <si>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</si>
  <si>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</si>
  <si>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</si>
  <si>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</si>
  <si>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</si>
  <si>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</si>
  <si>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</si>
  <si>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</si>
  <si>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</si>
  <si>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</si>
  <si>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</si>
  <si>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</si>
  <si>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</si>
  <si>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</si>
  <si>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</si>
  <si>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</si>
  <si>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</si>
  <si>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</si>
  <si>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</si>
  <si>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</si>
  <si>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</si>
  <si>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</si>
  <si>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</si>
  <si>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</si>
  <si>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</si>
  <si>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</si>
  <si>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</si>
  <si>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</si>
  <si>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</si>
  <si>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</si>
  <si>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</si>
  <si>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</si>
  <si>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</si>
  <si>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</si>
  <si>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</si>
  <si>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</si>
  <si>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</si>
  <si>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</si>
  <si>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</si>
  <si>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</si>
  <si>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</si>
  <si>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</si>
  <si>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</si>
  <si>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</si>
  <si>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</si>
  <si>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</si>
  <si>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</si>
  <si>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</si>
  <si>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</si>
  <si>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</si>
  <si>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</si>
  <si>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</si>
  <si>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</si>
  <si>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</si>
  <si>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</si>
  <si>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</si>
  <si>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</si>
  <si>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</si>
  <si>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</si>
  <si>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</si>
  <si>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</si>
  <si>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</si>
  <si>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</si>
  <si>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</si>
  <si>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</si>
  <si>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</si>
  <si>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</si>
  <si>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</si>
  <si>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</si>
  <si>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</si>
  <si>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</si>
  <si>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</si>
  <si>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</si>
  <si>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</si>
  <si>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</si>
  <si>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</si>
  <si>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</si>
  <si>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</si>
  <si>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</si>
  <si>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</si>
  <si>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</si>
  <si>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</si>
  <si>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</si>
  <si>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</si>
  <si>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</si>
  <si>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</si>
  <si>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</si>
  <si>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</si>
  <si>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</si>
  <si>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</si>
  <si>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</si>
  <si>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</si>
  <si>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</si>
  <si>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</si>
  <si>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</si>
  <si>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</si>
  <si>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</si>
  <si>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</si>
  <si>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</si>
  <si>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</si>
  <si>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</si>
  <si>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</si>
  <si>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</si>
  <si>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</si>
  <si>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</si>
  <si>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</si>
  <si>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</si>
  <si>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</si>
  <si>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</si>
  <si>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</si>
  <si>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</si>
  <si>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</si>
  <si>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</si>
  <si>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</si>
  <si>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</si>
  <si>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</si>
  <si>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</si>
  <si>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</si>
  <si>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</si>
  <si>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</si>
  <si>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</si>
  <si>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</si>
  <si>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</si>
  <si>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</si>
  <si>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</si>
  <si>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</si>
  <si>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</si>
  <si>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</si>
  <si>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</si>
  <si>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</si>
  <si>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</si>
  <si>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</si>
  <si>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</si>
  <si>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</si>
  <si>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</si>
  <si>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</si>
  <si>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</si>
  <si>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</si>
  <si>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</si>
  <si>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</si>
  <si>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</si>
  <si>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</si>
  <si>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</si>
  <si>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</si>
  <si>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</si>
  <si>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</si>
  <si>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</si>
  <si>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</si>
  <si>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</si>
  <si>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</si>
  <si>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</si>
  <si>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</si>
  <si>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</si>
  <si>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</si>
  <si>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</si>
  <si>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</si>
  <si>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</si>
  <si>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</si>
  <si>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</si>
  <si>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</si>
  <si>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</si>
  <si>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</si>
  <si>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</si>
  <si>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</si>
  <si>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</si>
  <si>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</si>
  <si>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</si>
  <si>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</si>
  <si>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</si>
  <si>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</si>
  <si>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</si>
  <si>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</si>
  <si>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</si>
  <si>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</si>
  <si>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</si>
  <si>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</si>
  <si>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</si>
  <si>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</si>
  <si>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</si>
  <si>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</si>
  <si>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</si>
  <si>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</si>
  <si>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</si>
  <si>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</si>
  <si>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</si>
  <si>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</si>
  <si>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</si>
  <si>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</si>
  <si>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</si>
  <si>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</si>
  <si>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</si>
  <si>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</si>
  <si>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</si>
  <si>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</si>
  <si>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</si>
  <si>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</si>
  <si>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</si>
  <si>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</si>
  <si>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</si>
  <si>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</si>
  <si>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</si>
  <si>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</si>
  <si>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</si>
  <si>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</si>
  <si>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</si>
  <si>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</si>
  <si>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</si>
  <si>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</si>
  <si>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</si>
  <si>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</si>
  <si>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</si>
  <si>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</si>
  <si>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</si>
  <si>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</si>
  <si>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</si>
  <si>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</si>
  <si>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</si>
  <si>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</si>
  <si>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</si>
  <si>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</si>
  <si>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</si>
  <si>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</si>
  <si>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</si>
  <si>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</si>
  <si>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</si>
  <si>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</si>
  <si>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</si>
  <si>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</si>
  <si>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</si>
  <si>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</si>
  <si>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</si>
  <si>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</si>
  <si>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</si>
  <si>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</si>
  <si>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</si>
  <si>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</si>
  <si>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</si>
  <si>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</si>
  <si>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</si>
  <si>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</si>
  <si>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</si>
  <si>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</si>
  <si>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</si>
  <si>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</si>
  <si>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</si>
  <si>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</si>
  <si>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</si>
  <si>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</si>
  <si>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</si>
  <si>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</si>
  <si>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</si>
  <si>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</si>
  <si>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</si>
  <si>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</si>
  <si>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</si>
  <si>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</si>
  <si>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</si>
  <si>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</si>
  <si>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</si>
  <si>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</si>
  <si>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</si>
  <si>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</si>
  <si>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</si>
  <si>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</si>
  <si>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</si>
  <si>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</si>
  <si>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</si>
  <si>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</si>
  <si>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</si>
  <si>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</si>
  <si>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</si>
  <si>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</si>
  <si>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</si>
  <si>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</si>
  <si>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</si>
  <si>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</si>
  <si>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</si>
  <si>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</si>
  <si>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</si>
  <si>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</si>
  <si>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</si>
  <si>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</si>
  <si>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</si>
  <si>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</si>
  <si>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</si>
  <si>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</si>
  <si>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</si>
  <si>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</si>
  <si>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</si>
  <si>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</si>
  <si>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</si>
  <si>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</si>
  <si>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</si>
  <si>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</si>
  <si>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</si>
  <si>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</si>
  <si>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</si>
  <si>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</si>
  <si>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</si>
  <si>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</si>
  <si>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</si>
  <si>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</si>
  <si>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</si>
  <si>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</si>
  <si>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</si>
  <si>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</si>
  <si>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</si>
  <si>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</si>
  <si>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</si>
  <si>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</si>
  <si>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</si>
  <si>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</si>
  <si>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</si>
  <si>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</si>
  <si>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</si>
  <si>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</si>
  <si>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</si>
  <si>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</si>
  <si>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</si>
  <si>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</si>
  <si>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</si>
  <si>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</si>
  <si>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</si>
  <si>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</si>
  <si>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</si>
  <si>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</si>
  <si>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</si>
  <si>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</si>
  <si>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</si>
  <si>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</si>
  <si>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</si>
  <si>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</si>
  <si>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</si>
  <si>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</si>
  <si>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</si>
  <si>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</si>
  <si>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</si>
  <si>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</si>
  <si>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</si>
  <si>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</si>
  <si>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</si>
  <si>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</si>
  <si>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</si>
  <si>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</si>
  <si>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</si>
  <si>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</si>
  <si>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</si>
  <si>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</si>
  <si>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</si>
  <si>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</si>
  <si>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</si>
  <si>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</si>
  <si>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</si>
  <si>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</si>
  <si>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</si>
  <si>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</si>
  <si>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</si>
  <si>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</si>
  <si>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</si>
  <si>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</si>
  <si>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</si>
  <si>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</si>
  <si>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</si>
  <si>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</si>
  <si>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</si>
  <si>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</si>
  <si>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</si>
  <si>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</si>
  <si>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</si>
  <si>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</si>
  <si>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</si>
  <si>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</si>
  <si>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</si>
  <si>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</si>
  <si>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</si>
  <si>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</si>
  <si>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</si>
  <si>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</si>
  <si>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</si>
  <si>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</si>
  <si>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</si>
  <si>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</si>
  <si>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</si>
  <si>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</si>
  <si>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</si>
  <si>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</si>
  <si>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</si>
  <si>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</si>
  <si>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</si>
  <si>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</si>
  <si>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</si>
  <si>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</si>
  <si>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</si>
  <si>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</si>
  <si>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</si>
  <si>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</si>
  <si>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</si>
  <si>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</si>
  <si>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</si>
  <si>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</si>
  <si>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</si>
  <si>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</si>
  <si>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</si>
  <si>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</si>
  <si>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</si>
  <si>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</si>
  <si>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</si>
  <si>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</si>
  <si>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</si>
  <si>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</si>
  <si>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</si>
  <si>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</si>
  <si>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</si>
  <si>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</si>
  <si>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</si>
  <si>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</si>
  <si>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</si>
  <si>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</si>
  <si>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</si>
  <si>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</si>
  <si>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</si>
  <si>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</si>
  <si>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</si>
  <si>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</si>
  <si>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</si>
  <si>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</si>
  <si>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</si>
  <si>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</si>
  <si>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</si>
  <si>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</si>
  <si>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</si>
  <si>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</si>
  <si>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</si>
  <si>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</si>
  <si>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</si>
  <si>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</si>
  <si>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</si>
  <si>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</si>
  <si>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</si>
  <si>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</si>
  <si>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</si>
  <si>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</si>
  <si>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</si>
  <si>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</si>
  <si>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</si>
  <si>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</si>
  <si>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</si>
  <si>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</si>
  <si>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</si>
  <si>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</si>
  <si>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</si>
  <si>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</si>
  <si>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</si>
  <si>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</si>
  <si>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</si>
  <si>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</si>
  <si>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</si>
  <si>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</si>
  <si>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</si>
  <si>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</si>
  <si>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</si>
  <si>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</si>
  <si>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</si>
  <si>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</si>
  <si>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</si>
  <si>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</si>
  <si>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</si>
  <si>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</si>
  <si>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</si>
  <si>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</si>
  <si>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</si>
  <si>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</si>
  <si>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</si>
  <si>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</si>
  <si>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</si>
  <si>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</si>
  <si>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</si>
  <si>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</si>
  <si>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</si>
  <si>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</si>
  <si>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</si>
  <si>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</si>
  <si>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</si>
  <si>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</si>
  <si>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</si>
  <si>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</si>
  <si>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</si>
  <si>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</si>
  <si>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</si>
  <si>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</si>
  <si>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</si>
  <si>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</si>
  <si>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</si>
  <si>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</si>
  <si>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</si>
  <si>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</si>
  <si>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</si>
  <si>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</si>
  <si>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</si>
  <si>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</si>
  <si>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</si>
  <si>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</si>
  <si>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</si>
  <si>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</si>
  <si>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</si>
  <si>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</si>
  <si>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</si>
  <si>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</si>
  <si>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</si>
  <si>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</si>
  <si>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</si>
  <si>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</si>
  <si>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</si>
  <si>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</si>
  <si>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</si>
  <si>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</si>
  <si>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</si>
  <si>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</si>
  <si>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</si>
  <si>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</si>
  <si>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</si>
  <si>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</si>
  <si>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</si>
  <si>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</si>
  <si>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</si>
  <si>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</si>
  <si>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</si>
  <si>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</si>
  <si>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</si>
  <si>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</si>
  <si>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</si>
  <si>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</si>
  <si>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</si>
  <si>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</si>
  <si>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</si>
  <si>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</si>
  <si>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</si>
  <si>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</si>
  <si>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</si>
  <si>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</si>
  <si>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</si>
  <si>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</si>
  <si>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</si>
  <si>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</si>
  <si>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</si>
  <si>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</si>
  <si>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</si>
  <si>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</si>
  <si>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</si>
  <si>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</si>
  <si>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</si>
  <si>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</si>
  <si>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</si>
  <si>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</si>
  <si>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</si>
  <si>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</si>
  <si>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</si>
  <si>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</si>
  <si>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</si>
  <si>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</si>
  <si>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</si>
  <si>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</si>
  <si>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</si>
  <si>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</si>
  <si>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</si>
  <si>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</si>
  <si>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</si>
  <si>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</si>
  <si>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</si>
  <si>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</si>
  <si>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</si>
  <si>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</si>
  <si>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</si>
  <si>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</si>
  <si>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</si>
  <si>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</si>
  <si>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</si>
  <si>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</si>
  <si>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</si>
  <si>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</si>
  <si>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</si>
  <si>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</si>
  <si>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</si>
  <si>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</si>
  <si>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</si>
  <si>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</si>
  <si>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</si>
  <si>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</si>
  <si>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</si>
  <si>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</si>
  <si>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</si>
  <si>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</si>
  <si>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</si>
  <si>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</si>
  <si>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</si>
  <si>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</si>
  <si>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</si>
  <si>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</si>
  <si>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</si>
  <si>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</si>
  <si>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</si>
  <si>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</si>
  <si>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</si>
  <si>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</si>
  <si>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</si>
  <si>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</si>
  <si>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</si>
  <si>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</si>
  <si>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</si>
  <si>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</si>
  <si>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</si>
  <si>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</si>
  <si>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</si>
  <si>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</si>
  <si>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</si>
  <si>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</si>
  <si>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</si>
  <si>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</si>
  <si>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</si>
  <si>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</si>
  <si>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</si>
  <si>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</si>
  <si>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</si>
  <si>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</si>
  <si>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</si>
  <si>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</si>
  <si>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</si>
  <si>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</si>
  <si>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</si>
  <si>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</si>
  <si>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</si>
  <si>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</si>
  <si>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</si>
  <si>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</si>
  <si>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</si>
  <si>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</si>
  <si>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</si>
  <si>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</si>
  <si>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</si>
  <si>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</si>
  <si>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</si>
  <si>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</si>
  <si>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</si>
  <si>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</si>
  <si>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</si>
  <si>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</si>
  <si>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</si>
  <si>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</si>
  <si>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</si>
  <si>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</si>
  <si>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</si>
  <si>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</si>
  <si>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</si>
  <si>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</si>
  <si>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</si>
  <si>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</si>
  <si>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</si>
  <si>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</si>
  <si>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</si>
  <si>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</si>
  <si>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</si>
  <si>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</si>
  <si>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</si>
  <si>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</si>
  <si>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</si>
  <si>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</si>
  <si>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</si>
  <si>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</si>
  <si>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</si>
  <si>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</si>
  <si>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</si>
  <si>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</si>
  <si>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</si>
  <si>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</si>
  <si>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</si>
  <si>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</si>
  <si>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</si>
  <si>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</si>
  <si>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</si>
  <si>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</si>
  <si>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</si>
  <si>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</si>
  <si>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</si>
  <si>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</si>
  <si>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</si>
  <si>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</si>
  <si>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</si>
  <si>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</si>
  <si>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</si>
  <si>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</si>
  <si>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</si>
  <si>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</si>
  <si>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</si>
  <si>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</si>
  <si>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</si>
  <si>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</si>
  <si>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</si>
  <si>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</si>
  <si>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</si>
  <si>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</si>
  <si>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</si>
  <si>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</si>
  <si>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</si>
  <si>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</si>
  <si>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</si>
  <si>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</si>
  <si>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</si>
  <si>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</si>
  <si>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</si>
  <si>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</si>
  <si>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</si>
  <si>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</si>
  <si>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</si>
  <si>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</si>
  <si>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</si>
  <si>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</si>
  <si>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</si>
  <si>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</si>
  <si>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</si>
  <si>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</si>
  <si>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</si>
  <si>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</si>
  <si>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</si>
  <si>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</si>
  <si>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</si>
  <si>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</si>
  <si>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</si>
  <si>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</si>
  <si>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</si>
  <si>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</si>
  <si>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</si>
  <si>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</si>
  <si>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</si>
  <si>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</si>
  <si>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</si>
  <si>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</si>
  <si>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</si>
  <si>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</si>
  <si>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</si>
  <si>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</si>
  <si>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</si>
  <si>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</si>
  <si>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</si>
  <si>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</si>
  <si>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</si>
  <si>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</si>
  <si>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</si>
  <si>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</si>
  <si>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</si>
  <si>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</si>
  <si>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</si>
  <si>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</si>
  <si>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</si>
  <si>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</si>
  <si>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</si>
  <si>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</si>
  <si>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</si>
  <si>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</si>
  <si>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</si>
  <si>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</si>
  <si>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</si>
  <si>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</si>
  <si>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</si>
  <si>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</si>
  <si>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</si>
  <si>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</si>
  <si>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</si>
  <si>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</si>
  <si>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</si>
  <si>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</si>
  <si>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</si>
  <si>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</si>
  <si>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</si>
  <si>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</si>
  <si>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</si>
  <si>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</si>
  <si>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</si>
  <si>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</si>
  <si>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</si>
  <si>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</si>
  <si>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</si>
  <si>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</si>
  <si>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</si>
  <si>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</si>
  <si>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</si>
  <si>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</si>
  <si>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</si>
  <si>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</si>
  <si>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</si>
  <si>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</si>
  <si>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</si>
  <si>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</si>
  <si>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</si>
  <si>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</si>
  <si>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</si>
  <si>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</si>
  <si>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</si>
  <si>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</si>
  <si>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</si>
  <si>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</si>
  <si>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</si>
  <si>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</si>
  <si>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</si>
  <si>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</si>
  <si>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</si>
  <si>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</si>
  <si>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</si>
  <si>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</si>
  <si>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</si>
  <si>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</si>
  <si>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</si>
  <si>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</si>
  <si>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</si>
  <si>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</si>
  <si>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</si>
  <si>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</si>
  <si>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</si>
  <si>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</si>
  <si>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</si>
  <si>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</si>
  <si>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</si>
  <si>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</si>
  <si>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</si>
  <si>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</si>
  <si>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</si>
  <si>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</si>
  <si>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</si>
  <si>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</si>
  <si>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</si>
  <si>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</si>
  <si>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</si>
  <si>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</si>
  <si>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</si>
  <si>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</si>
  <si>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</si>
  <si>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</si>
  <si>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</si>
  <si>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</si>
  <si>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</si>
  <si>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</si>
  <si>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</si>
  <si>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</si>
  <si>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</si>
  <si>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</si>
  <si>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</si>
  <si>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</si>
  <si>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</si>
  <si>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</si>
  <si>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</si>
  <si>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</si>
  <si>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</si>
  <si>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</si>
  <si>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</si>
  <si>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</si>
  <si>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</si>
  <si>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</si>
  <si>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</si>
  <si>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</si>
  <si>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</si>
  <si>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</si>
  <si>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</si>
  <si>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</si>
  <si>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</si>
  <si>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</si>
  <si>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</si>
  <si>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</si>
  <si>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</si>
  <si>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</si>
  <si>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</si>
  <si>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</si>
  <si>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</si>
  <si>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</si>
  <si>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</si>
  <si>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</si>
  <si>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</si>
  <si>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</si>
  <si>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</si>
  <si>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</si>
  <si>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</si>
  <si>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</si>
  <si>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</si>
  <si>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</si>
  <si>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</si>
  <si>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</si>
  <si>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</si>
  <si>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</si>
  <si>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</si>
  <si>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</si>
  <si>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</si>
  <si>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</si>
  <si>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</si>
  <si>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</si>
  <si>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</si>
  <si>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</si>
  <si>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</si>
  <si>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</si>
  <si>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</si>
  <si>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</si>
  <si>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</si>
  <si>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</si>
  <si>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</si>
  <si>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</si>
  <si>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</si>
  <si>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</si>
  <si>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</si>
  <si>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</si>
  <si>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</si>
  <si>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</si>
  <si>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</si>
  <si>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</si>
  <si>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</si>
  <si>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</si>
  <si>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</si>
  <si>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</si>
  <si>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</si>
  <si>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</si>
  <si>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</si>
  <si>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</si>
  <si>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</si>
  <si>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</si>
  <si>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</si>
  <si>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</si>
  <si>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</si>
  <si>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</si>
  <si>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</si>
  <si>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</si>
  <si>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</si>
  <si>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</si>
  <si>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</si>
  <si>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</si>
  <si>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</si>
  <si>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</si>
  <si>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</si>
  <si>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</si>
  <si>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</si>
  <si>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</si>
  <si>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</si>
  <si>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</si>
  <si>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</si>
  <si>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</si>
  <si>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</si>
  <si>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</si>
  <si>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</si>
  <si>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</si>
  <si>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</si>
  <si>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</si>
  <si>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</si>
  <si>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</si>
  <si>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</si>
  <si>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</si>
  <si>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</si>
  <si>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</si>
  <si>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</si>
  <si>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</si>
  <si>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</si>
  <si>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</si>
  <si>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</si>
  <si>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</si>
  <si>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</si>
  <si>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</si>
  <si>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</si>
  <si>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</si>
  <si>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</si>
  <si>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</si>
  <si>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</si>
  <si>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</si>
  <si>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</si>
  <si>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</si>
  <si>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</si>
  <si>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</si>
  <si>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</si>
  <si>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</si>
  <si>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</si>
  <si>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</si>
  <si>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</si>
  <si>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</si>
  <si>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</si>
  <si>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</si>
  <si>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</si>
  <si>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</si>
  <si>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</si>
  <si>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</si>
  <si>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</si>
  <si>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</si>
  <si>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</si>
  <si>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</si>
  <si>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</si>
  <si>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</si>
  <si>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</si>
  <si>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</si>
  <si>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</si>
  <si>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</si>
  <si>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</si>
  <si>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</si>
  <si>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</si>
  <si>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</si>
  <si>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</si>
  <si>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</si>
  <si>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</si>
  <si>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</si>
  <si>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</si>
  <si>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</si>
  <si>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</si>
  <si>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</si>
  <si>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</si>
  <si>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</si>
  <si>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</si>
  <si>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</si>
  <si>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</si>
  <si>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</si>
  <si>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</si>
  <si>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</si>
  <si>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</si>
  <si>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</si>
  <si>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</si>
  <si>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</si>
  <si>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</si>
  <si>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</si>
  <si>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</si>
  <si>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</si>
  <si>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</si>
  <si>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</si>
  <si>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</si>
  <si>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</si>
  <si>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</si>
  <si>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</si>
  <si>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</si>
  <si>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</si>
  <si>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</si>
  <si>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</si>
  <si>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</si>
  <si>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</si>
  <si>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</si>
  <si>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</si>
  <si>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</si>
  <si>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</si>
  <si>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</si>
  <si>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</si>
  <si>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</si>
  <si>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</si>
  <si>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</si>
  <si>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</si>
  <si>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</si>
  <si>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</si>
  <si>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</si>
  <si>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</si>
  <si>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</si>
  <si>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</si>
  <si>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</si>
  <si>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</si>
  <si>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</si>
  <si>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</si>
  <si>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</si>
  <si>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</si>
  <si>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</si>
  <si>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</si>
  <si>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</si>
  <si>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</si>
  <si>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</si>
  <si>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</si>
  <si>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</si>
  <si>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</si>
  <si>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</si>
  <si>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</si>
  <si>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</si>
  <si>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</si>
  <si>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</si>
  <si>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</si>
  <si>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</si>
  <si>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</si>
  <si>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</si>
  <si>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</si>
  <si>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</si>
  <si>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</si>
  <si>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</si>
  <si>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</si>
  <si>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</si>
  <si>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</si>
  <si>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</si>
  <si>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</si>
  <si>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</si>
  <si>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</si>
  <si>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</si>
  <si>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</si>
  <si>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</si>
  <si>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</si>
  <si>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</si>
  <si>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</si>
  <si>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</si>
  <si>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</si>
  <si>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</si>
  <si>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</si>
  <si>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</si>
  <si>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</si>
  <si>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</si>
  <si>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</si>
  <si>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</si>
  <si>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</si>
  <si>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</si>
  <si>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</si>
  <si>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</si>
  <si>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</si>
  <si>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</si>
  <si>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</si>
  <si>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</si>
  <si>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</si>
  <si>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</si>
  <si>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</si>
  <si>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</si>
  <si>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</si>
  <si>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</si>
  <si>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</si>
  <si>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</si>
  <si>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</si>
  <si>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</si>
  <si>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</si>
  <si>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</si>
  <si>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</si>
  <si>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</si>
  <si>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</si>
  <si>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</si>
  <si>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</si>
  <si>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</si>
  <si>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</si>
  <si>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</si>
  <si>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</si>
  <si>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</si>
  <si>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</si>
  <si>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</si>
  <si>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</si>
  <si>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</si>
  <si>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</si>
  <si>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</si>
  <si>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</si>
  <si>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</si>
  <si>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</si>
  <si>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</si>
  <si>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</si>
  <si>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</si>
  <si>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</si>
  <si>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</si>
  <si>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</si>
  <si>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</si>
  <si>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</si>
  <si>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</si>
  <si>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</si>
  <si>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</si>
  <si>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</si>
  <si>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</si>
  <si>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</si>
  <si>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</si>
  <si>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</si>
  <si>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</si>
  <si>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</si>
  <si>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</si>
  <si>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</si>
  <si>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</si>
  <si>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</si>
  <si>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</si>
  <si>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</si>
  <si>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</si>
  <si>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</si>
  <si>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</si>
  <si>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</si>
  <si>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</si>
  <si>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</si>
  <si>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</si>
  <si>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</si>
  <si>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</si>
  <si>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</si>
  <si>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</si>
  <si>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</si>
  <si>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</si>
  <si>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</si>
  <si>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</si>
  <si>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</si>
  <si>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</si>
  <si>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</si>
  <si>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</si>
  <si>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</si>
  <si>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</si>
  <si>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</si>
  <si>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</si>
  <si>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</si>
  <si>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</si>
  <si>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</si>
  <si>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</si>
  <si>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</si>
  <si>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</si>
  <si>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</si>
  <si>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</si>
  <si>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</si>
  <si>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</si>
  <si>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</si>
  <si>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</si>
  <si>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</si>
  <si>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</si>
  <si>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</si>
  <si>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</si>
  <si>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</si>
  <si>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</si>
  <si>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</si>
  <si>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</si>
  <si>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</si>
  <si>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</si>
  <si>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</si>
  <si>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</si>
  <si>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</si>
  <si>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</si>
  <si>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</si>
  <si>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</si>
  <si>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</si>
  <si>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</si>
  <si>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</si>
  <si>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</si>
  <si>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</si>
  <si>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</si>
  <si>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</si>
  <si>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</si>
  <si>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</si>
  <si>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</si>
  <si>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</si>
  <si>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</si>
  <si>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</si>
  <si>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</si>
  <si>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</si>
  <si>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</si>
  <si>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</si>
  <si>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</si>
  <si>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</si>
  <si>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</si>
  <si>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</si>
  <si>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</si>
  <si>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</si>
  <si>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</si>
  <si>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</si>
  <si>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</si>
  <si>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</si>
  <si>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</si>
  <si>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</si>
  <si>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</si>
  <si>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</si>
  <si>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</si>
  <si>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</si>
  <si>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</si>
  <si>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</si>
  <si>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</si>
  <si>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</si>
  <si>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</si>
  <si>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</si>
  <si>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</si>
  <si>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</si>
  <si>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</si>
  <si>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</si>
  <si>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</si>
  <si>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</si>
  <si>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</si>
  <si>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</si>
  <si>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</si>
  <si>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</si>
  <si>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</si>
  <si>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</si>
  <si>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</si>
  <si>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</si>
  <si>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</si>
  <si>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</si>
  <si>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</si>
  <si>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</si>
  <si>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</si>
  <si>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</si>
  <si>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</si>
  <si>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</si>
  <si>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</si>
  <si>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</si>
  <si>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</si>
  <si>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</si>
  <si>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</si>
  <si>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</si>
  <si>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</si>
  <si>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</si>
  <si>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</si>
  <si>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</si>
  <si>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</si>
  <si>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</si>
  <si>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</si>
  <si>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</si>
  <si>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</si>
  <si>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</si>
  <si>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</si>
  <si>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</si>
  <si>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</si>
  <si>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</si>
  <si>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</si>
  <si>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</si>
  <si>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</si>
  <si>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</si>
  <si>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</si>
  <si>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</si>
  <si>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</si>
  <si>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</si>
  <si>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</si>
  <si>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</si>
  <si>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</si>
  <si>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</si>
  <si>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</si>
  <si>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</si>
  <si>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</si>
  <si>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</si>
  <si>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</si>
  <si>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</si>
  <si>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</si>
  <si>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</si>
  <si>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</si>
  <si>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</si>
  <si>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</si>
  <si>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</si>
  <si>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</si>
  <si>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</si>
  <si>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</si>
  <si>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</si>
  <si>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</si>
  <si>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</si>
  <si>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</si>
  <si>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</si>
  <si>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</si>
  <si>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</si>
  <si>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</si>
  <si>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</si>
  <si>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</si>
  <si>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</si>
  <si>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</si>
  <si>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</si>
  <si>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</si>
  <si>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</si>
  <si>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</si>
  <si>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</si>
  <si>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</si>
  <si>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</si>
  <si>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</si>
  <si>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</si>
  <si>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</si>
  <si>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</si>
  <si>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</si>
  <si>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</si>
  <si>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</si>
  <si>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</si>
  <si>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</si>
  <si>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</si>
  <si>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</si>
  <si>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</si>
  <si>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</si>
  <si>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</si>
  <si>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</si>
  <si>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</si>
  <si>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</si>
  <si>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</si>
  <si>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</si>
  <si>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</si>
  <si>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</si>
  <si>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</si>
  <si>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</si>
  <si>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</si>
  <si>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</si>
  <si>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</si>
  <si>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</si>
  <si>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</si>
  <si>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</si>
  <si>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</si>
  <si>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</si>
  <si>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</si>
  <si>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</si>
  <si>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</si>
  <si>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</si>
  <si>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</si>
  <si>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</si>
  <si>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</si>
  <si>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</si>
  <si>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</si>
  <si>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</si>
  <si>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</si>
  <si>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</si>
  <si>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</si>
  <si>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</si>
  <si>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</si>
  <si>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</si>
  <si>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</si>
  <si>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</si>
  <si>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</si>
  <si>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</si>
  <si>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</si>
  <si>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</si>
  <si>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</si>
  <si>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</si>
  <si>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</si>
  <si>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</si>
  <si>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</si>
  <si>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</si>
  <si>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</si>
  <si>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</si>
  <si>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</si>
  <si>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</si>
  <si>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</si>
  <si>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</si>
  <si>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</si>
  <si>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</si>
  <si>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</si>
  <si>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</si>
  <si>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</si>
  <si>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</si>
  <si>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</si>
  <si>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</si>
  <si>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</si>
  <si>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</si>
  <si>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</si>
  <si>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</si>
  <si>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</si>
  <si>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</si>
  <si>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</si>
  <si>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</si>
  <si>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</si>
  <si>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</si>
  <si>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</si>
  <si>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</si>
  <si>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</si>
  <si>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</si>
  <si>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</si>
  <si>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</si>
  <si>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</si>
  <si>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</si>
  <si>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</si>
  <si>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</si>
  <si>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</si>
  <si>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</si>
  <si>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</si>
  <si>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</si>
  <si>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</si>
  <si>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</si>
  <si>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</si>
  <si>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</si>
  <si>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</si>
  <si>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</si>
  <si>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</si>
  <si>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</si>
  <si>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</si>
  <si>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</si>
  <si>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</si>
  <si>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</si>
  <si>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</si>
  <si>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</si>
  <si>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</si>
  <si>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</si>
  <si>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</si>
  <si>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</si>
  <si>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</si>
  <si>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</si>
  <si>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</si>
  <si>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</si>
  <si>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</si>
  <si>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</si>
  <si>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</si>
  <si>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</si>
  <si>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</si>
  <si>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</si>
  <si>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</si>
  <si>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</si>
  <si>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</si>
  <si>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</si>
  <si>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</si>
  <si>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</si>
  <si>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</si>
  <si>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</si>
  <si>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</si>
  <si>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</si>
  <si>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</si>
  <si>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</si>
  <si>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</si>
  <si>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</si>
  <si>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</si>
  <si>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</si>
  <si>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</si>
  <si>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</si>
  <si>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</si>
  <si>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</si>
  <si>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</si>
  <si>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</si>
  <si>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</si>
  <si>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</si>
  <si>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</si>
  <si>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</si>
  <si>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</si>
  <si>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</si>
  <si>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</si>
  <si>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</si>
  <si>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</si>
  <si>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</si>
  <si>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</si>
  <si>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</si>
  <si>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</si>
  <si>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</si>
  <si>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</si>
  <si>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</si>
  <si>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</si>
  <si>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</si>
  <si>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</si>
  <si>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</si>
  <si>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</si>
  <si>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</si>
  <si>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</si>
  <si>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</si>
  <si>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</si>
  <si>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</si>
  <si>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</si>
  <si>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</si>
  <si>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</si>
  <si>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</si>
  <si>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</si>
  <si>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</si>
  <si>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</si>
  <si>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</si>
  <si>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</si>
  <si>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</si>
  <si>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</si>
  <si>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</si>
  <si>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</si>
  <si>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</si>
  <si>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</si>
  <si>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</si>
  <si>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</si>
  <si>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</si>
  <si>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</si>
  <si>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</si>
  <si>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</si>
  <si>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</si>
  <si>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</si>
  <si>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</si>
  <si>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</si>
  <si>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</si>
  <si>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</si>
  <si>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</si>
  <si>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</si>
  <si>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</si>
  <si>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</si>
  <si>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</si>
  <si>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</si>
  <si>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</si>
  <si>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</si>
  <si>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</si>
  <si>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</si>
  <si>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</si>
  <si>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</si>
  <si>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</si>
  <si>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</si>
  <si>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</si>
  <si>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</si>
  <si>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</si>
  <si>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</si>
  <si>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</si>
  <si>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</si>
  <si>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</si>
  <si>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</si>
  <si>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</si>
  <si>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</si>
  <si>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</si>
  <si>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</si>
  <si>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</si>
  <si>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</si>
  <si>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</si>
  <si>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</si>
  <si>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</si>
  <si>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</si>
  <si>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</si>
  <si>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</si>
  <si>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</si>
  <si>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</si>
  <si>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</si>
  <si>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</si>
  <si>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</si>
  <si>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</si>
  <si>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</si>
  <si>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</si>
  <si>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</si>
  <si>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</si>
  <si>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</si>
  <si>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</si>
  <si>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</si>
  <si>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</si>
  <si>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</si>
  <si>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</si>
  <si>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</si>
  <si>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</si>
  <si>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</si>
  <si>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</si>
  <si>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</si>
  <si>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</si>
  <si>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</si>
  <si>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</si>
  <si>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</si>
  <si>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</si>
  <si>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</si>
  <si>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</si>
  <si>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</si>
  <si>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</si>
  <si>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</si>
  <si>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</si>
  <si>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</si>
  <si>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</si>
  <si>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</si>
  <si>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</si>
  <si>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</si>
  <si>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</si>
  <si>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</si>
  <si>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</si>
  <si>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</si>
  <si>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</si>
  <si>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</si>
  <si>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</si>
  <si>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</si>
  <si>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</si>
  <si>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</si>
  <si>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</si>
  <si>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</si>
  <si>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</si>
  <si>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</si>
  <si>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</si>
  <si>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</si>
  <si>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</si>
  <si>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</si>
  <si>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</si>
  <si>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</si>
  <si>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</si>
  <si>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</si>
  <si>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</si>
  <si>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</si>
  <si>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</si>
  <si>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</si>
  <si>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</si>
  <si>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</si>
  <si>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</si>
  <si>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</si>
  <si>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</si>
  <si>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</si>
  <si>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</si>
  <si>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</si>
  <si>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</si>
  <si>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</si>
  <si>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</si>
  <si>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</si>
  <si>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</si>
  <si>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</si>
  <si>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</si>
  <si>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</si>
  <si>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</si>
  <si>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</si>
  <si>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</si>
  <si>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</si>
  <si>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</si>
  <si>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</si>
  <si>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</si>
  <si>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</si>
  <si>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</si>
  <si>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</si>
  <si>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</si>
  <si>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</si>
  <si>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</si>
  <si>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</si>
  <si>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</si>
  <si>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</si>
  <si>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</si>
  <si>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</si>
  <si>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</si>
  <si>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</si>
  <si>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</si>
  <si>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</si>
  <si>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</si>
  <si>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</si>
  <si>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</si>
  <si>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</si>
  <si>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</si>
  <si>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</si>
  <si>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</si>
  <si>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</si>
  <si>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</si>
  <si>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</si>
  <si>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</si>
  <si>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</si>
  <si>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</si>
  <si>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</si>
  <si>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</si>
  <si>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</si>
  <si>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</si>
  <si>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</si>
  <si>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</si>
  <si>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</si>
  <si>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</si>
  <si>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</si>
  <si>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</si>
  <si>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</si>
  <si>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</si>
  <si>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</si>
  <si>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</si>
  <si>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</si>
  <si>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</si>
  <si>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</si>
  <si>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</si>
  <si>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</si>
  <si>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</si>
  <si>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</si>
  <si>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</si>
  <si>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</si>
  <si>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</si>
  <si>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</si>
  <si>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</si>
  <si>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</si>
  <si>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</si>
  <si>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</si>
  <si>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</si>
  <si>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</si>
  <si>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</si>
  <si>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</si>
  <si>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</si>
  <si>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</si>
  <si>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</si>
  <si>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</si>
  <si>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</si>
  <si>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</si>
  <si>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</si>
  <si>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</si>
  <si>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</si>
  <si>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</si>
  <si>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</si>
  <si>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</si>
  <si>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</si>
  <si>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</si>
  <si>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</si>
  <si>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</si>
  <si>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</si>
  <si>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</si>
  <si>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</si>
  <si>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</si>
  <si>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</si>
  <si>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</si>
  <si>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</si>
  <si>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</si>
  <si>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</si>
  <si>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</si>
  <si>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</si>
  <si>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</si>
  <si>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</si>
  <si>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</si>
  <si>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</si>
  <si>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</si>
  <si>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</si>
  <si>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</si>
  <si>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</si>
  <si>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</si>
  <si>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</si>
  <si>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</si>
  <si>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</si>
  <si>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</si>
  <si>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</si>
  <si>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</si>
  <si>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</si>
  <si>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</si>
  <si>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</si>
  <si>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</si>
  <si>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</si>
  <si>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</si>
  <si>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</si>
  <si>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</si>
  <si>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</si>
  <si>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</si>
  <si>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</si>
  <si>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</si>
  <si>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</si>
  <si>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</si>
  <si>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</si>
  <si>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</si>
  <si>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</si>
  <si>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</si>
  <si>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</si>
  <si>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</si>
  <si>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</si>
  <si>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</si>
  <si>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</si>
  <si>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</si>
  <si>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</si>
  <si>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</si>
  <si>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</si>
  <si>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</si>
  <si>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</si>
  <si>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</si>
  <si>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</si>
  <si>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</si>
  <si>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</si>
  <si>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</si>
  <si>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</si>
  <si>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</si>
  <si>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</si>
  <si>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</si>
  <si>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</si>
  <si>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</si>
  <si>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</si>
  <si>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</si>
  <si>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</si>
  <si>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</si>
  <si>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</si>
  <si>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</si>
  <si>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</si>
  <si>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</si>
  <si>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</si>
  <si>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</si>
  <si>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</si>
  <si>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</si>
  <si>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</si>
  <si>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</si>
  <si>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</si>
  <si>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</si>
  <si>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</si>
  <si>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</si>
  <si>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</si>
  <si>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</si>
  <si>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</si>
  <si>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</si>
  <si>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</si>
  <si>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</si>
  <si>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</si>
  <si>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</si>
  <si>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</si>
  <si>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</si>
  <si>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</si>
  <si>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</si>
  <si>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</si>
  <si>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</si>
  <si>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</si>
  <si>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</si>
  <si>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</si>
  <si>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</si>
  <si>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</si>
  <si>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</si>
  <si>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</si>
  <si>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</si>
  <si>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</si>
  <si>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</si>
  <si>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</si>
  <si>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</si>
  <si>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</si>
  <si>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</si>
  <si>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</si>
  <si>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</si>
  <si>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</si>
  <si>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</si>
  <si>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</si>
  <si>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</si>
  <si>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</si>
  <si>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</si>
  <si>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</si>
  <si>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</si>
  <si>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</si>
  <si>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</si>
  <si>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</si>
  <si>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</si>
  <si>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</si>
  <si>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</si>
  <si>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</si>
  <si>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</si>
  <si>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</si>
  <si>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</si>
  <si>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</si>
  <si>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</si>
  <si>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</si>
  <si>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</si>
  <si>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</si>
  <si>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</si>
  <si>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</si>
  <si>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</si>
  <si>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</si>
  <si>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</si>
  <si>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</si>
  <si>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</si>
  <si>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</si>
  <si>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</si>
  <si>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</si>
  <si>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</si>
  <si>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</si>
  <si>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</si>
  <si>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</si>
  <si>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</si>
  <si>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</si>
  <si>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</si>
  <si>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</si>
  <si>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</si>
  <si>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</si>
  <si>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</si>
  <si>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</si>
  <si>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</si>
  <si>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</si>
  <si>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</si>
  <si>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</si>
  <si>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</si>
  <si>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</si>
  <si>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</si>
  <si>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</si>
  <si>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</si>
  <si>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</si>
  <si>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</si>
  <si>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</si>
  <si>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</si>
  <si>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</si>
  <si>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</si>
  <si>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</si>
  <si>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</si>
  <si>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</si>
  <si>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</si>
  <si>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</si>
  <si>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</si>
  <si>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</si>
  <si>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</si>
  <si>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</si>
  <si>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</si>
  <si>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</si>
  <si>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</si>
  <si>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</si>
  <si>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</si>
  <si>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</si>
  <si>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</si>
  <si>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</si>
  <si>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</si>
  <si>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</si>
  <si>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</si>
  <si>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</si>
  <si>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</si>
  <si>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</si>
  <si>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</si>
  <si>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</si>
  <si>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</si>
  <si>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</si>
  <si>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</si>
  <si>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</si>
  <si>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</si>
  <si>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</si>
  <si>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</si>
  <si>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</si>
  <si>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</si>
  <si>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</si>
  <si>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</si>
  <si>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</si>
  <si>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</si>
  <si>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</si>
  <si>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</si>
  <si>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</si>
  <si>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</si>
  <si>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</si>
  <si>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</si>
  <si>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</si>
  <si>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</si>
  <si>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</si>
  <si>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</si>
  <si>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</si>
  <si>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</si>
  <si>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</si>
  <si>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</si>
  <si>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</si>
  <si>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</si>
  <si>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</si>
  <si>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</si>
  <si>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</si>
  <si>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</si>
  <si>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</si>
  <si>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</si>
  <si>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</si>
  <si>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</si>
  <si>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</si>
  <si>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</si>
  <si>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</si>
  <si>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</si>
  <si>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</si>
  <si>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</si>
  <si>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</si>
  <si>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</si>
  <si>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</si>
  <si>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</si>
  <si>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</si>
  <si>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</si>
  <si>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</si>
  <si>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</si>
  <si>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</si>
  <si>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</si>
  <si>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</si>
  <si>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</si>
  <si>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</si>
  <si>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</si>
  <si>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</si>
  <si>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</si>
  <si>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</si>
  <si>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</si>
  <si>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</si>
  <si>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</si>
  <si>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</si>
  <si>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</si>
  <si>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</si>
  <si>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</si>
  <si>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</si>
  <si>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</si>
  <si>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</si>
  <si>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</si>
  <si>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</si>
  <si>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</si>
  <si>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</si>
  <si>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</si>
  <si>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</si>
  <si>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</si>
  <si>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</si>
  <si>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</si>
  <si>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</si>
  <si>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</si>
  <si>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</si>
  <si>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</si>
  <si>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</si>
  <si>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</si>
  <si>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</si>
  <si>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</si>
  <si>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</si>
  <si>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</si>
  <si>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</si>
  <si>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</si>
  <si>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</si>
  <si>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</si>
  <si>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</si>
  <si>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</si>
  <si>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</si>
  <si>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</si>
  <si>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</si>
  <si>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</si>
  <si>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</si>
  <si>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</si>
  <si>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</si>
  <si>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</si>
  <si>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</si>
  <si>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</si>
  <si>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</si>
  <si>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</si>
  <si>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</si>
  <si>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</si>
  <si>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</si>
  <si>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</si>
  <si>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</si>
  <si>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</si>
  <si>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</si>
  <si>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</si>
  <si>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</si>
  <si>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</si>
  <si>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</si>
  <si>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</si>
  <si>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</si>
  <si>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</si>
  <si>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</si>
  <si>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</si>
  <si>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</si>
  <si>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</si>
  <si>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</si>
  <si>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</si>
  <si>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</si>
  <si>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</si>
  <si>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</si>
  <si>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</si>
  <si>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</si>
  <si>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</si>
  <si>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</si>
  <si>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</si>
  <si>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</si>
  <si>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</si>
  <si>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</si>
  <si>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</si>
  <si>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</si>
  <si>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</si>
  <si>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</si>
  <si>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</si>
  <si>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</si>
  <si>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</si>
  <si>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</si>
  <si>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</si>
  <si>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</si>
  <si>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</si>
  <si>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</si>
  <si>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</si>
  <si>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</si>
  <si>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</si>
  <si>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</si>
  <si>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</si>
  <si>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</si>
  <si>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</si>
  <si>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</si>
  <si>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</si>
  <si>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</si>
  <si>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</si>
  <si>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</si>
  <si>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</si>
  <si>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</si>
  <si>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</si>
  <si>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</si>
  <si>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</si>
  <si>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</si>
  <si>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</si>
  <si>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</si>
  <si>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</si>
  <si>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</si>
  <si>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</si>
  <si>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</si>
  <si>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</si>
  <si>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</si>
  <si>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</si>
  <si>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</si>
  <si>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</si>
  <si>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</si>
  <si>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</si>
  <si>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</si>
  <si>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</si>
  <si>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</si>
  <si>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</si>
  <si>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</si>
  <si>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</si>
  <si>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</si>
  <si>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</si>
  <si>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</si>
  <si>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</si>
  <si>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</si>
  <si>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</si>
  <si>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</si>
  <si>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</si>
  <si>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</si>
  <si>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</si>
  <si>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</si>
  <si>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</si>
  <si>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</si>
  <si>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</si>
  <si>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</si>
  <si>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</si>
  <si>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</si>
  <si>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</si>
  <si>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</si>
  <si>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</si>
  <si>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</si>
  <si>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</si>
  <si>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</si>
  <si>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</si>
  <si>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</si>
  <si>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</si>
  <si>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</si>
  <si>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</si>
  <si>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</si>
  <si>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</si>
  <si>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</si>
  <si>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</si>
  <si>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</si>
  <si>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</si>
  <si>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</si>
  <si>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</si>
  <si>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</si>
  <si>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</si>
  <si>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</si>
  <si>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</si>
  <si>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</si>
  <si>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</si>
  <si>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</si>
  <si>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</si>
  <si>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</si>
  <si>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</si>
  <si>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</si>
  <si>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</si>
  <si>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</si>
  <si>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</si>
  <si>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</si>
  <si>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</si>
  <si>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</si>
  <si>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</si>
  <si>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</si>
  <si>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</si>
  <si>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</si>
  <si>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</si>
  <si>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</si>
  <si>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</si>
  <si>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</si>
  <si>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</si>
  <si>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</si>
  <si>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</si>
  <si>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</si>
  <si>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</si>
  <si>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</si>
  <si>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</si>
  <si>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</si>
  <si>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</si>
  <si>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</si>
  <si>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</si>
  <si>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</si>
  <si>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</si>
  <si>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</si>
  <si>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</si>
  <si>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</si>
  <si>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</si>
  <si>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</si>
  <si>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</si>
  <si>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</si>
  <si>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</si>
  <si>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</si>
  <si>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</si>
  <si>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</si>
  <si>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</si>
  <si>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</si>
  <si>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</si>
  <si>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</si>
  <si>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</si>
  <si>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</si>
  <si>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</si>
  <si>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</si>
  <si>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</si>
  <si>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</si>
  <si>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</si>
  <si>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</si>
  <si>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</si>
  <si>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</si>
  <si>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</si>
  <si>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</si>
  <si>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</si>
  <si>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</si>
  <si>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</si>
  <si>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</si>
  <si>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</si>
  <si>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</si>
  <si>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</si>
  <si>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</si>
  <si>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</si>
  <si>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</si>
  <si>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</si>
  <si>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</si>
  <si>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</si>
  <si>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</si>
  <si>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</si>
  <si>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</si>
  <si>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</si>
  <si>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</si>
  <si>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</si>
  <si>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</si>
  <si>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</si>
  <si>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</si>
  <si>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</si>
  <si>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</si>
  <si>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</si>
  <si>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</si>
  <si>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</si>
  <si>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</si>
  <si>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</si>
  <si>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</si>
  <si>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</si>
  <si>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</si>
  <si>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</si>
  <si>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</si>
  <si>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</si>
  <si>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</si>
  <si>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</si>
  <si>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</si>
  <si>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</si>
  <si>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</si>
  <si>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</si>
  <si>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</si>
  <si>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</si>
  <si>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</si>
  <si>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</si>
  <si>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</si>
  <si>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</si>
  <si>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</si>
  <si>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</si>
  <si>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</si>
  <si>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</si>
  <si>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</si>
  <si>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</si>
  <si>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</si>
  <si>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</si>
  <si>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</si>
  <si>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</si>
  <si>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</si>
  <si>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</si>
  <si>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</si>
  <si>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</si>
  <si>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</si>
  <si>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</si>
  <si>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</si>
  <si>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</si>
  <si>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</si>
  <si>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</si>
  <si>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</si>
  <si>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</si>
  <si>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</si>
  <si>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</si>
  <si>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</si>
  <si>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</si>
  <si>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</si>
  <si>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</si>
  <si>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</si>
  <si>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</si>
  <si>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</si>
  <si>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</si>
  <si>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</si>
  <si>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</si>
  <si>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</si>
  <si>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</si>
  <si>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</si>
  <si>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</si>
  <si>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</si>
  <si>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</si>
  <si>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</si>
  <si>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</si>
  <si>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</si>
  <si>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</si>
  <si>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</si>
  <si>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</si>
  <si>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</si>
  <si>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</si>
  <si>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</si>
  <si>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</si>
  <si>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</si>
  <si>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</si>
  <si>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</si>
  <si>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</si>
  <si>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</si>
  <si>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</si>
  <si>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</si>
  <si>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</si>
  <si>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</si>
  <si>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</si>
  <si>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</si>
  <si>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</si>
  <si>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</si>
  <si>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</si>
  <si>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</si>
  <si>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</si>
  <si>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</si>
  <si>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</si>
  <si>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</si>
  <si>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</si>
  <si>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</si>
  <si>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</si>
  <si>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</si>
  <si>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</si>
  <si>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</si>
  <si>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</si>
  <si>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</si>
  <si>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</si>
  <si>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</si>
  <si>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</si>
  <si>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</si>
  <si>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</si>
  <si>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</si>
  <si>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</si>
  <si>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</si>
  <si>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</si>
  <si>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</si>
  <si>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</si>
  <si>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</si>
  <si>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</si>
  <si>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</si>
  <si>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</si>
  <si>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</si>
  <si>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</si>
  <si>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</si>
  <si>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</si>
  <si>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</si>
  <si>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</si>
  <si>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</si>
  <si>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</si>
  <si>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</si>
  <si>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</si>
  <si>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</si>
  <si>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</si>
  <si>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</si>
  <si>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</si>
  <si>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</si>
  <si>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</si>
  <si>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</si>
  <si>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</si>
  <si>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</si>
  <si>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</si>
  <si>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</si>
  <si>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</si>
  <si>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</si>
  <si>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</si>
  <si>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</si>
  <si>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</si>
  <si>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</si>
  <si>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</si>
  <si>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</si>
  <si>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</si>
  <si>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</si>
  <si>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</si>
  <si>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</si>
  <si>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</si>
  <si>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</si>
  <si>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</si>
  <si>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</si>
  <si>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</si>
  <si>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</si>
  <si>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</si>
  <si>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</si>
  <si>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</si>
  <si>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</si>
  <si>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</si>
  <si>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</si>
  <si>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</si>
  <si>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</si>
  <si>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</si>
  <si>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</si>
  <si>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</si>
  <si>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</si>
  <si>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</si>
  <si>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</si>
  <si>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</si>
  <si>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</si>
  <si>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</si>
  <si>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</si>
  <si>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</si>
  <si>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</si>
  <si>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</si>
  <si>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</si>
  <si>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</si>
  <si>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</si>
  <si>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</si>
  <si>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</si>
  <si>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</si>
  <si>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</si>
  <si>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</si>
  <si>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</si>
  <si>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</si>
  <si>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</si>
  <si>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</si>
  <si>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</si>
  <si>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</si>
  <si>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</si>
  <si>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</si>
  <si>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</si>
  <si>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</si>
  <si>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</si>
  <si>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</si>
  <si>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</si>
  <si>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</si>
  <si>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</si>
  <si>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</si>
  <si>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</si>
  <si>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</si>
  <si>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</si>
  <si>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</si>
  <si>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</si>
  <si>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</si>
  <si>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</si>
  <si>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</si>
  <si>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</si>
  <si>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</si>
  <si>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</si>
  <si>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</si>
  <si>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</si>
  <si>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</si>
  <si>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</si>
  <si>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</si>
  <si>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</si>
  <si>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</si>
  <si>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</si>
  <si>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</si>
  <si>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</si>
  <si>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</si>
  <si>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</si>
  <si>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</si>
  <si>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</si>
  <si>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</si>
  <si>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</si>
  <si>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</si>
  <si>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</si>
  <si>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</si>
  <si>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</si>
  <si>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</si>
  <si>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</si>
  <si>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</si>
  <si>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</si>
  <si>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</si>
  <si>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</si>
  <si>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</si>
  <si>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</si>
  <si>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</si>
  <si>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</si>
  <si>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</si>
  <si>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</si>
  <si>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</si>
  <si>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</si>
  <si>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</si>
  <si>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</si>
  <si>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</si>
  <si>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</si>
  <si>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</si>
  <si>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</si>
  <si>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</si>
  <si>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</si>
  <si>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</si>
  <si>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</si>
  <si>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</si>
  <si>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</si>
  <si>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</si>
  <si>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</si>
  <si>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</si>
  <si>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</si>
  <si>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</si>
  <si>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</si>
  <si>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</si>
  <si>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</si>
  <si>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</si>
  <si>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</si>
  <si>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</si>
  <si>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</si>
  <si>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</si>
  <si>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</si>
  <si>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</si>
  <si>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</si>
  <si>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</si>
  <si>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</si>
  <si>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</si>
  <si>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</si>
  <si>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</si>
  <si>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</si>
  <si>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</si>
  <si>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</si>
  <si>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</si>
  <si>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</si>
  <si>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</si>
  <si>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</si>
  <si>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</si>
  <si>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</si>
  <si>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</si>
  <si>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</si>
  <si>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</si>
  <si>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</si>
  <si>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</si>
  <si>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</si>
  <si>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</si>
  <si>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</si>
  <si>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</si>
  <si>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</si>
  <si>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</si>
  <si>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</si>
  <si>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</si>
  <si>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</si>
  <si>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</si>
  <si>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</si>
  <si>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</si>
  <si>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</si>
  <si>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</si>
  <si>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</si>
  <si>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</si>
  <si>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</si>
  <si>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</si>
  <si>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</si>
  <si>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</si>
  <si>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</si>
  <si>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</si>
  <si>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</si>
  <si>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</si>
  <si>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</si>
  <si>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</si>
  <si>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</si>
  <si>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</si>
  <si>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</si>
  <si>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</si>
  <si>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</si>
  <si>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</si>
  <si>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</si>
  <si>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</si>
  <si>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</si>
  <si>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</si>
  <si>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</si>
  <si>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</si>
  <si>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</si>
  <si>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</si>
  <si>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</si>
  <si>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</si>
  <si>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</si>
  <si>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</si>
  <si>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</si>
  <si>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</si>
  <si>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</si>
  <si>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</si>
  <si>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</si>
  <si>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</si>
  <si>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</si>
  <si>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</si>
  <si>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</si>
  <si>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</si>
  <si>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</si>
  <si>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</si>
  <si>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</si>
  <si>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</si>
  <si>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</si>
  <si>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</si>
  <si>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</si>
  <si>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</si>
  <si>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</si>
  <si>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</si>
  <si>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</si>
  <si>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</si>
  <si>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</si>
  <si>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</si>
  <si>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</si>
  <si>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</si>
  <si>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</si>
  <si>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</si>
  <si>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</si>
  <si>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</si>
  <si>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</si>
  <si>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</si>
  <si>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</si>
  <si>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</si>
  <si>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</si>
  <si>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</si>
  <si>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</si>
  <si>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</si>
  <si>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</si>
  <si>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</si>
  <si>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</si>
  <si>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</si>
  <si>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</si>
  <si>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</si>
  <si>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</si>
  <si>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</si>
  <si>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</si>
  <si>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</si>
  <si>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</si>
  <si>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</si>
  <si>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</si>
  <si>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</si>
  <si>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</si>
  <si>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</si>
  <si>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</si>
  <si>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</si>
  <si>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</si>
  <si>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</si>
  <si>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</si>
  <si>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</si>
  <si>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</si>
  <si>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</si>
  <si>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</si>
  <si>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</si>
  <si>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</si>
  <si>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</si>
  <si>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</si>
  <si>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</si>
  <si>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</si>
  <si>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</si>
  <si>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</si>
  <si>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</si>
  <si>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</si>
  <si>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</si>
  <si>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</si>
  <si>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</si>
  <si>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</si>
  <si>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</si>
  <si>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</si>
  <si>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</si>
  <si>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</si>
  <si>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</si>
  <si>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</si>
  <si>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</si>
  <si>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</si>
  <si>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</si>
  <si>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</si>
  <si>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</si>
  <si>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</si>
  <si>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</si>
  <si>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</si>
  <si>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</si>
  <si>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</si>
  <si>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</si>
  <si>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</si>
  <si>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</si>
  <si>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</si>
  <si>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</si>
  <si>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</si>
  <si>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</si>
  <si>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</si>
  <si>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</si>
  <si>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</si>
  <si>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</si>
  <si>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</si>
  <si>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</si>
  <si>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</si>
  <si>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</si>
  <si>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</si>
  <si>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</si>
  <si>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</si>
  <si>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</si>
  <si>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</si>
  <si>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</si>
  <si>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</si>
  <si>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</si>
  <si>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</si>
  <si>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</si>
  <si>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</si>
  <si>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</si>
  <si>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</si>
  <si>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</si>
  <si>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</si>
  <si>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</si>
  <si>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</si>
  <si>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</si>
  <si>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</si>
  <si>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</si>
  <si>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</si>
  <si>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</si>
  <si>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</si>
  <si>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</si>
  <si>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</si>
  <si>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</si>
  <si>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</si>
  <si>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</si>
  <si>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</si>
  <si>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</si>
  <si>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</si>
  <si>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</si>
  <si>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</si>
  <si>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</si>
  <si>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</si>
  <si>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</si>
  <si>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</si>
  <si>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</si>
  <si>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</si>
  <si>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</si>
  <si>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</si>
  <si>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</si>
  <si>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</si>
  <si>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</si>
  <si>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</si>
  <si>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</si>
  <si>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</si>
  <si>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</si>
  <si>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</si>
  <si>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</si>
  <si>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</si>
  <si>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</si>
  <si>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</si>
  <si>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</si>
  <si>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</si>
  <si>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</si>
  <si>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</si>
  <si>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</si>
  <si>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</si>
  <si>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</si>
  <si>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</si>
  <si>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</si>
  <si>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</si>
  <si>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</si>
  <si>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</si>
  <si>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</si>
  <si>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</si>
  <si>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</si>
  <si>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</si>
  <si>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</si>
  <si>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</si>
  <si>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</si>
  <si>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</si>
  <si>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</si>
  <si>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</si>
  <si>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</si>
  <si>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</si>
  <si>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</si>
  <si>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</si>
  <si>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</si>
  <si>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</si>
  <si>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</si>
  <si>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</si>
  <si>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</si>
  <si>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</si>
  <si>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</si>
  <si>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</si>
  <si>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</si>
  <si>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</si>
  <si>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</si>
  <si>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</si>
  <si>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</si>
  <si>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</si>
  <si>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</si>
  <si>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</si>
  <si>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</si>
  <si>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</si>
  <si>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</si>
  <si>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</si>
  <si>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</si>
  <si>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</si>
  <si>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</si>
  <si>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</si>
  <si>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</si>
  <si>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</si>
  <si>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</si>
  <si>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</si>
  <si>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</si>
  <si>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</si>
  <si>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</si>
  <si>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</si>
  <si>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</si>
  <si>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</si>
  <si>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</si>
  <si>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</si>
  <si>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</si>
  <si>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</si>
  <si>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</si>
  <si>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</si>
  <si>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</si>
  <si>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</si>
  <si>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</si>
  <si>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</si>
  <si>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</si>
  <si>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</si>
  <si>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</si>
  <si>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</si>
  <si>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</si>
  <si>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</si>
  <si>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</si>
  <si>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</si>
  <si>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</si>
  <si>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</si>
  <si>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</si>
  <si>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</si>
  <si>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</si>
  <si>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</si>
  <si>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</si>
  <si>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</si>
  <si>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</si>
  <si>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</si>
  <si>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</si>
  <si>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</si>
  <si>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</si>
  <si>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</si>
  <si>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</si>
  <si>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</si>
  <si>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</si>
  <si>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</si>
  <si>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</si>
  <si>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</si>
  <si>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</si>
  <si>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</si>
  <si>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</si>
  <si>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</si>
  <si>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</si>
  <si>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</si>
  <si>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</si>
  <si>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</si>
  <si>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</si>
  <si>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</si>
  <si>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</si>
  <si>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</si>
  <si>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</si>
  <si>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</si>
  <si>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</si>
  <si>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</si>
  <si>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</si>
  <si>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</si>
  <si>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</si>
  <si>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</si>
  <si>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</si>
  <si>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</si>
  <si>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</si>
  <si>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</si>
  <si>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</si>
  <si>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</si>
  <si>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</si>
  <si>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</si>
  <si>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</si>
  <si>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</si>
  <si>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</si>
  <si>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</si>
  <si>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</si>
  <si>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</si>
  <si>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</si>
  <si>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</si>
  <si>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</si>
  <si>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</si>
  <si>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</si>
  <si>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</si>
  <si>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</si>
  <si>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</si>
  <si>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</si>
  <si>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</si>
  <si>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</si>
  <si>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</si>
  <si>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</si>
  <si>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</si>
  <si>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</si>
  <si>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</si>
  <si>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</si>
  <si>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</si>
  <si>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</si>
  <si>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</si>
  <si>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</si>
  <si>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</si>
  <si>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</si>
  <si>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</si>
  <si>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</si>
  <si>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</si>
  <si>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</si>
  <si>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</si>
  <si>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</si>
  <si>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</si>
  <si>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</si>
  <si>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</si>
  <si>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</si>
  <si>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</si>
  <si>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</si>
  <si>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</si>
  <si>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</si>
  <si>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</si>
  <si>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</si>
  <si>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</si>
  <si>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</si>
  <si>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</si>
  <si>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</si>
  <si>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</si>
  <si>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</si>
  <si>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</si>
  <si>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</si>
  <si>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</si>
  <si>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</si>
  <si>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</si>
  <si>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</si>
  <si>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</si>
  <si>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</si>
  <si>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</si>
  <si>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</si>
  <si>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</si>
  <si>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</si>
  <si>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</si>
  <si>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</si>
  <si>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</si>
  <si>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</si>
  <si>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</si>
  <si>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</si>
  <si>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</si>
  <si>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</si>
  <si>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</si>
  <si>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</si>
  <si>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</si>
  <si>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</si>
  <si>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</si>
  <si>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</si>
  <si>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</si>
  <si>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</si>
  <si>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</si>
  <si>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</si>
  <si>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</si>
  <si>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</si>
  <si>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</si>
  <si>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</si>
  <si>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</si>
  <si>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</si>
  <si>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</si>
  <si>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</si>
  <si>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</si>
  <si>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</si>
  <si>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</si>
  <si>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</si>
  <si>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</si>
  <si>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</si>
  <si>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</si>
  <si>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</si>
  <si>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</si>
  <si>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</si>
  <si>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</si>
  <si>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</si>
  <si>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</si>
  <si>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</si>
  <si>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</si>
  <si>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</si>
  <si>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</si>
  <si>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</si>
  <si>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</si>
  <si>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</si>
  <si>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</si>
  <si>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</si>
  <si>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</si>
  <si>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</si>
  <si>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</si>
  <si>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</si>
  <si>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</si>
  <si>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</si>
  <si>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</si>
  <si>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</si>
  <si>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</si>
  <si>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</si>
  <si>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</si>
  <si>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</si>
  <si>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</si>
  <si>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</si>
  <si>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</si>
  <si>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</si>
  <si>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</si>
  <si>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</si>
  <si>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</si>
  <si>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</si>
  <si>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</si>
  <si>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</si>
  <si>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</si>
  <si>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</si>
  <si>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</si>
  <si>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</si>
  <si>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</si>
  <si>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</si>
  <si>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</si>
  <si>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</si>
  <si>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</si>
  <si>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</si>
  <si>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</si>
  <si>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</si>
  <si>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</si>
  <si>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</si>
  <si>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</si>
  <si>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</si>
  <si>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</si>
  <si>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</si>
  <si>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</si>
  <si>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</si>
  <si>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</si>
  <si>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</si>
  <si>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</si>
  <si>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</si>
  <si>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</si>
  <si>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</si>
  <si>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</si>
  <si>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</si>
  <si>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</si>
  <si>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</si>
  <si>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</si>
  <si>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</si>
  <si>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</si>
  <si>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</si>
  <si>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</si>
  <si>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</si>
  <si>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</si>
  <si>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</si>
  <si>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</si>
  <si>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</si>
  <si>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</si>
  <si>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</si>
  <si>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</si>
  <si>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</si>
  <si>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</si>
  <si>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</si>
  <si>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</si>
  <si>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</si>
  <si>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</si>
  <si>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</si>
  <si>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</si>
  <si>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</si>
  <si>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</si>
  <si>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</si>
  <si>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</si>
  <si>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</si>
  <si>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</si>
  <si>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</si>
  <si>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</si>
  <si>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</si>
  <si>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</si>
  <si>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</si>
  <si>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</si>
  <si>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</si>
  <si>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</si>
  <si>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</si>
  <si>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</si>
  <si>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</si>
  <si>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</si>
  <si>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</si>
  <si>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</si>
  <si>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</si>
  <si>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</si>
  <si>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</si>
  <si>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</si>
  <si>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</si>
  <si>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</si>
  <si>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</si>
  <si>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</si>
  <si>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</si>
  <si>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</si>
  <si>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</si>
  <si>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</si>
  <si>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</si>
  <si>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</si>
  <si>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</si>
  <si>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</si>
  <si>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</si>
  <si>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</si>
  <si>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</si>
  <si>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</si>
  <si>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</si>
  <si>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</si>
  <si>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</si>
  <si>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</si>
  <si>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</si>
  <si>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</si>
  <si>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</si>
  <si>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</si>
  <si>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</si>
  <si>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</si>
  <si>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</si>
  <si>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</si>
  <si>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</si>
  <si>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</si>
  <si>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</si>
  <si>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</si>
  <si>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</si>
  <si>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</si>
  <si>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</si>
  <si>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</si>
  <si>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</si>
  <si>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</si>
  <si>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</si>
  <si>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</si>
  <si>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</si>
  <si>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</si>
  <si>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</si>
  <si>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</si>
  <si>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</si>
  <si>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</si>
  <si>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</si>
  <si>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</si>
  <si>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</si>
  <si>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</si>
  <si>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</si>
  <si>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</si>
  <si>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</si>
  <si>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</si>
  <si>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</si>
  <si>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</si>
  <si>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</si>
  <si>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</si>
  <si>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</si>
  <si>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</si>
  <si>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</si>
  <si>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</si>
  <si>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</si>
  <si>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</si>
  <si>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</si>
  <si>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</si>
  <si>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</si>
  <si>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</si>
  <si>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</si>
  <si>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</si>
  <si>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</si>
  <si>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</si>
  <si>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</si>
  <si>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</si>
  <si>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</si>
  <si>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</si>
  <si>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</si>
  <si>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</si>
  <si>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</si>
  <si>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</si>
  <si>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</si>
  <si>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</si>
  <si>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</si>
  <si>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</si>
  <si>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</si>
  <si>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</si>
  <si>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</si>
  <si>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</si>
  <si>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</si>
  <si>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</si>
  <si>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</si>
  <si>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</si>
  <si>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</si>
  <si>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</si>
  <si>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</si>
  <si>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</si>
  <si>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</si>
  <si>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</si>
  <si>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</si>
  <si>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</si>
  <si>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</si>
  <si>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</si>
  <si>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</si>
  <si>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</si>
  <si>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</si>
  <si>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</si>
  <si>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</si>
  <si>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</si>
  <si>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</si>
  <si>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</si>
  <si>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</si>
  <si>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</si>
  <si>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</si>
  <si>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</si>
  <si>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</si>
  <si>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</si>
  <si>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</si>
  <si>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</si>
  <si>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</si>
  <si>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</si>
  <si>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</si>
  <si>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</si>
  <si>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</si>
  <si>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</si>
  <si>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</si>
  <si>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</si>
  <si>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</si>
  <si>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</si>
  <si>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</si>
  <si>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</si>
  <si>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</si>
  <si>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</si>
  <si>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</si>
  <si>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</si>
  <si>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</si>
  <si>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</si>
  <si>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</si>
  <si>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</si>
  <si>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</si>
  <si>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</si>
  <si>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</si>
  <si>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</si>
  <si>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</si>
  <si>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</si>
  <si>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</si>
  <si>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</si>
  <si>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</si>
  <si>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</si>
  <si>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</si>
  <si>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</si>
  <si>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</si>
  <si>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</si>
  <si>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</si>
  <si>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</si>
  <si>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</si>
  <si>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</si>
  <si>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</si>
  <si>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</si>
  <si>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</si>
  <si>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</si>
  <si>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</si>
  <si>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</si>
  <si>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</si>
  <si>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</si>
  <si>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</si>
  <si>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</si>
  <si>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</si>
  <si>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</si>
  <si>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</si>
  <si>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</si>
  <si>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</si>
  <si>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</si>
  <si>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</si>
  <si>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</si>
  <si>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</si>
  <si>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</si>
  <si>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</si>
  <si>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</si>
  <si>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</si>
  <si>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</si>
  <si>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</si>
  <si>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</si>
  <si>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</si>
  <si>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</si>
  <si>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</si>
  <si>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</si>
  <si>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</si>
  <si>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</si>
  <si>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</si>
  <si>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</si>
  <si>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</si>
  <si>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</si>
  <si>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</si>
  <si>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</si>
  <si>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</si>
  <si>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</si>
  <si>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</si>
  <si>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</si>
  <si>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</si>
  <si>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</si>
  <si>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</si>
  <si>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</si>
  <si>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</si>
  <si>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</si>
  <si>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</si>
  <si>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</si>
  <si>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</si>
  <si>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</si>
  <si>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</si>
  <si>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</si>
  <si>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</si>
  <si>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</si>
  <si>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</si>
  <si>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</si>
  <si>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</si>
  <si>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</si>
  <si>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</si>
  <si>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</si>
  <si>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</si>
  <si>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</si>
  <si>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</si>
  <si>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</si>
  <si>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</si>
  <si>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</si>
  <si>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</si>
  <si>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</si>
  <si>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</si>
  <si>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</si>
  <si>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</si>
  <si>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</si>
  <si>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</si>
  <si>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</si>
  <si>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</si>
  <si>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</si>
  <si>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</si>
  <si>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</si>
  <si>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</si>
  <si>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</si>
  <si>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</si>
  <si>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</si>
  <si>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</si>
  <si>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</si>
  <si>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</si>
  <si>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</si>
  <si>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</si>
  <si>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</si>
  <si>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</si>
  <si>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</si>
  <si>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</si>
  <si>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</si>
  <si>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</si>
  <si>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</si>
  <si>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</si>
  <si>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</si>
  <si>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</si>
  <si>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</si>
  <si>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</si>
  <si>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</si>
  <si>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</si>
  <si>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</si>
  <si>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</si>
  <si>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</si>
  <si>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</si>
  <si>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</si>
  <si>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</si>
  <si>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</si>
  <si>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</si>
  <si>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</si>
  <si>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</si>
  <si>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</si>
  <si>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</si>
  <si>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</si>
  <si>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</si>
  <si>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</si>
  <si>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</si>
  <si>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</si>
  <si>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</si>
  <si>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</si>
  <si>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</si>
  <si>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</si>
  <si>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</si>
  <si>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</si>
  <si>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</si>
  <si>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</si>
  <si>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</si>
  <si>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</si>
  <si>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</si>
  <si>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</si>
  <si>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</si>
  <si>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</si>
  <si>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</si>
  <si>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</si>
  <si>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</si>
  <si>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</si>
  <si>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</si>
  <si>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</si>
  <si>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</si>
  <si>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</si>
  <si>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</si>
  <si>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</si>
  <si>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</si>
  <si>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</si>
  <si>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</si>
  <si>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</si>
  <si>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</si>
  <si>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</si>
  <si>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</si>
  <si>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</si>
  <si>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</si>
  <si>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</si>
  <si>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</si>
  <si>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</si>
  <si>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</si>
  <si>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</si>
  <si>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</si>
  <si>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</si>
  <si>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</si>
  <si>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</si>
  <si>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</si>
  <si>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</si>
  <si>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</si>
  <si>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</si>
  <si>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</si>
  <si>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</si>
  <si>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</si>
  <si>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</si>
  <si>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</si>
  <si>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</si>
  <si>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</si>
  <si>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</si>
  <si>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</si>
  <si>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</si>
  <si>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</si>
  <si>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</si>
  <si>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</si>
  <si>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</si>
  <si>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</si>
  <si>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</si>
  <si>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</si>
  <si>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</si>
  <si>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</si>
  <si>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</si>
  <si>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</si>
  <si>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</si>
  <si>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</si>
  <si>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</si>
  <si>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</si>
  <si>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</si>
  <si>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</si>
  <si>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</si>
  <si>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</si>
  <si>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</si>
  <si>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</si>
  <si>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</si>
  <si>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</si>
  <si>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</si>
  <si>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</si>
  <si>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</si>
  <si>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</si>
  <si>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</si>
  <si>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</si>
  <si>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</si>
  <si>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</si>
  <si>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</si>
  <si>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</si>
  <si>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</si>
  <si>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</si>
  <si>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</si>
  <si>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</si>
  <si>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</si>
  <si>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</si>
  <si>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</si>
  <si>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</si>
  <si>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</si>
  <si>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</si>
  <si>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</si>
  <si>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</si>
  <si>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</si>
  <si>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</si>
  <si>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</si>
  <si>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</si>
  <si>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</si>
  <si>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</si>
  <si>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</si>
  <si>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</si>
  <si>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</si>
  <si>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</si>
  <si>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</si>
  <si>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</si>
  <si>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</si>
  <si>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</si>
  <si>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</si>
  <si>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</si>
  <si>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</si>
  <si>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</si>
  <si>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</si>
  <si>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</si>
  <si>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</si>
  <si>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</si>
  <si>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</si>
  <si>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</si>
  <si>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</si>
  <si>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</si>
  <si>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</si>
  <si>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</si>
  <si>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</si>
  <si>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</si>
  <si>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</si>
  <si>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</si>
  <si>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</si>
  <si>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</si>
  <si>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</si>
  <si>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</si>
  <si>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</si>
  <si>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</si>
  <si>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</si>
  <si>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</si>
  <si>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</si>
  <si>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</si>
  <si>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</si>
  <si>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</si>
  <si>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</si>
  <si>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</si>
  <si>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</si>
  <si>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</si>
  <si>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</si>
  <si>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</si>
  <si>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</si>
  <si>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</si>
  <si>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</si>
  <si>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</si>
  <si>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</si>
  <si>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</si>
  <si>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</si>
  <si>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</si>
  <si>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</si>
  <si>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</si>
  <si>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</si>
  <si>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</si>
  <si>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</si>
  <si>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</si>
  <si>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</si>
  <si>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</si>
  <si>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</si>
  <si>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</si>
  <si>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</si>
  <si>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</si>
  <si>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</si>
  <si>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</si>
  <si>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</si>
  <si>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</si>
  <si>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</si>
  <si>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</si>
  <si>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</si>
  <si>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</si>
  <si>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</si>
  <si>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</si>
  <si>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</si>
  <si>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</si>
  <si>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</si>
  <si>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</si>
  <si>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</si>
  <si>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</si>
  <si>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</si>
  <si>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</si>
  <si>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</si>
  <si>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</si>
  <si>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</si>
  <si>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</si>
  <si>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</si>
  <si>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</si>
  <si>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</si>
  <si>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</si>
  <si>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</si>
  <si>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</si>
  <si>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</si>
  <si>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</si>
  <si>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</si>
  <si>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</si>
  <si>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</si>
  <si>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</si>
  <si>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</si>
  <si>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</si>
  <si>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</si>
  <si>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</si>
  <si>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</si>
  <si>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</si>
  <si>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</si>
  <si>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</si>
  <si>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</si>
  <si>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</si>
  <si>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</si>
  <si>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</si>
  <si>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</si>
  <si>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</si>
  <si>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</si>
  <si>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</si>
  <si>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</si>
  <si>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</si>
  <si>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</si>
  <si>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</si>
  <si>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</si>
  <si>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</si>
  <si>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</si>
  <si>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</si>
  <si>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</si>
  <si>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</si>
  <si>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</si>
  <si>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</si>
  <si>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</si>
  <si>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</si>
  <si>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</si>
  <si>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</si>
  <si>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</si>
  <si>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</si>
  <si>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</si>
  <si>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</si>
  <si>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</si>
  <si>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</si>
  <si>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</si>
  <si>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</si>
  <si>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</si>
  <si>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</si>
  <si>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</si>
  <si>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</si>
  <si>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</si>
  <si>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</si>
  <si>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</si>
  <si>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</si>
  <si>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</si>
  <si>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</si>
  <si>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</si>
  <si>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</si>
  <si>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</si>
  <si>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</si>
  <si>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</si>
  <si>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</si>
  <si>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</si>
  <si>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</si>
  <si>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</si>
  <si>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</si>
  <si>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</si>
  <si>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</si>
  <si>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</si>
  <si>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</si>
  <si>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</si>
  <si>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</si>
  <si>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</si>
  <si>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</si>
  <si>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</si>
  <si>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</si>
  <si>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</si>
  <si>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</si>
  <si>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</si>
  <si>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</si>
  <si>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</si>
  <si>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</si>
  <si>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</si>
  <si>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</si>
  <si>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</si>
  <si>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</si>
  <si>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</si>
  <si>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</si>
  <si>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</si>
  <si>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</si>
  <si>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</si>
  <si>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</si>
  <si>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</si>
  <si>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</si>
  <si>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</si>
  <si>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</si>
  <si>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</si>
  <si>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</si>
  <si>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</si>
  <si>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</si>
  <si>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</si>
  <si>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</si>
  <si>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</si>
  <si>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</si>
  <si>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</si>
  <si>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</si>
  <si>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</si>
  <si>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</si>
  <si>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</si>
  <si>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</si>
  <si>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</si>
  <si>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</si>
  <si>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</si>
  <si>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</si>
  <si>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</si>
  <si>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</si>
  <si>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</si>
  <si>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</si>
  <si>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</si>
  <si>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</si>
  <si>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</si>
  <si>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</si>
  <si>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</si>
  <si>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</si>
  <si>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</si>
  <si>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</si>
  <si>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</si>
  <si>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</si>
  <si>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</si>
  <si>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</si>
  <si>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</si>
  <si>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</si>
  <si>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</si>
  <si>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</si>
  <si>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</si>
  <si>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</si>
  <si>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</si>
  <si>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</si>
  <si>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</si>
  <si>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</si>
  <si>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</si>
  <si>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</si>
  <si>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</si>
  <si>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</si>
  <si>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</si>
  <si>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</si>
  <si>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</si>
  <si>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</si>
  <si>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</si>
  <si>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</si>
  <si>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</si>
  <si>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</si>
  <si>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</si>
  <si>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</si>
  <si>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</si>
  <si>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</si>
  <si>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</si>
  <si>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</si>
  <si>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</si>
  <si>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</si>
  <si>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</si>
  <si>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</si>
  <si>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</si>
  <si>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</si>
  <si>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</si>
  <si>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</si>
  <si>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</si>
  <si>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</si>
  <si>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</si>
  <si>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</si>
  <si>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</si>
  <si>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</si>
  <si>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</si>
  <si>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</si>
  <si>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</si>
  <si>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</si>
  <si>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</si>
  <si>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</si>
  <si>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</si>
  <si>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</si>
  <si>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</si>
  <si>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</si>
  <si>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</si>
  <si>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</si>
  <si>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</si>
  <si>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</si>
  <si>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</si>
  <si>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</si>
  <si>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</si>
  <si>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</si>
  <si>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</si>
  <si>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</si>
  <si>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</si>
  <si>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</si>
  <si>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</si>
  <si>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</si>
  <si>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</si>
  <si>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</si>
  <si>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</si>
  <si>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</si>
  <si>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</si>
  <si>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</si>
  <si>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</si>
  <si>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</si>
  <si>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</si>
  <si>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</si>
  <si>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</si>
  <si>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</si>
  <si>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</si>
  <si>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</si>
  <si>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</si>
  <si>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</si>
  <si>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</si>
  <si>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</si>
  <si>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</si>
  <si>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</si>
  <si>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</si>
  <si>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</si>
  <si>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</si>
  <si>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</si>
  <si>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</si>
  <si>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</si>
  <si>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</si>
  <si>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</si>
  <si>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</si>
  <si>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</si>
  <si>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</si>
  <si>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</si>
  <si>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</si>
  <si>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</si>
  <si>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</si>
  <si>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</si>
  <si>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</si>
  <si>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</si>
  <si>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</si>
  <si>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</si>
  <si>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</si>
  <si>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</si>
  <si>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</si>
  <si>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</si>
  <si>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</si>
  <si>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</si>
  <si>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</si>
  <si>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</si>
  <si>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</si>
  <si>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</si>
  <si>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</si>
  <si>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</si>
  <si>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</si>
  <si>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</si>
  <si>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</si>
  <si>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</si>
  <si>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</si>
  <si>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</si>
  <si>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</si>
  <si>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</si>
  <si>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</si>
  <si>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</si>
  <si>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</si>
  <si>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</si>
  <si>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</si>
  <si>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</si>
  <si>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</si>
  <si>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</si>
  <si>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</si>
  <si>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</si>
  <si>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</si>
  <si>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</si>
  <si>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</si>
  <si>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</si>
  <si>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</si>
  <si>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</si>
  <si>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</si>
  <si>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</si>
  <si>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</si>
  <si>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</si>
  <si>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</si>
  <si>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</si>
  <si>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</si>
  <si>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</si>
  <si>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</si>
  <si>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</si>
  <si>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</si>
  <si>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</si>
  <si>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</si>
  <si>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</si>
  <si>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</si>
  <si>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</si>
  <si>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</si>
  <si>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</si>
  <si>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</si>
  <si>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</si>
  <si>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</si>
  <si>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</si>
  <si>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</si>
  <si>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</si>
  <si>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</si>
  <si>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</si>
  <si>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</si>
  <si>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</si>
  <si>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</si>
  <si>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</si>
  <si>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</si>
  <si>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</si>
  <si>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</si>
  <si>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</si>
  <si>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</si>
  <si>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</si>
  <si>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</si>
  <si>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</si>
  <si>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</si>
  <si>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</si>
  <si>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</si>
  <si>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</si>
  <si>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</si>
  <si>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</si>
  <si>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</si>
  <si>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</si>
  <si>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</si>
  <si>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</si>
  <si>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</si>
  <si>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</si>
  <si>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</si>
  <si>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</si>
  <si>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</si>
  <si>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</si>
  <si>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</si>
  <si>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</si>
  <si>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</si>
  <si>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</si>
  <si>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</si>
  <si>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</si>
  <si>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</si>
  <si>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</si>
  <si>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</si>
  <si>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</si>
  <si>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</si>
  <si>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</si>
  <si>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</si>
  <si>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</si>
  <si>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</si>
  <si>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</si>
  <si>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</si>
  <si>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</si>
  <si>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</si>
  <si>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</si>
  <si>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</si>
  <si>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</si>
  <si>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</si>
  <si>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</si>
  <si>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</si>
  <si>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</si>
  <si>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</si>
  <si>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</si>
  <si>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</si>
  <si>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</si>
  <si>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</si>
  <si>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</si>
  <si>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</si>
  <si>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</si>
  <si>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</si>
  <si>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</si>
  <si>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</si>
  <si>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</si>
  <si>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</si>
  <si>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</si>
  <si>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</si>
  <si>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</si>
  <si>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</si>
  <si>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</si>
  <si>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</si>
  <si>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</si>
  <si>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</si>
  <si>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</si>
  <si>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</si>
  <si>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</si>
  <si>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</si>
  <si>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</si>
  <si>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</si>
  <si>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</si>
  <si>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</si>
  <si>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</si>
  <si>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</si>
  <si>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</si>
  <si>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</si>
  <si>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</si>
  <si>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</si>
  <si>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</si>
  <si>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</si>
  <si>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</si>
  <si>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</si>
  <si>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</si>
  <si>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</si>
  <si>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</si>
  <si>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</si>
  <si>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</si>
  <si>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</si>
  <si>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</si>
  <si>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</si>
  <si>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</si>
  <si>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</si>
  <si>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</si>
  <si>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</si>
  <si>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</si>
  <si>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</si>
  <si>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</si>
  <si>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</si>
  <si>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</si>
  <si>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</si>
  <si>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</si>
  <si>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</si>
  <si>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</si>
  <si>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</si>
  <si>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</si>
  <si>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</si>
  <si>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</si>
  <si>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</si>
  <si>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</si>
  <si>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</si>
  <si>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</si>
  <si>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</si>
  <si>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</si>
  <si>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</si>
  <si>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</si>
  <si>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</si>
  <si>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</si>
  <si>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</si>
  <si>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</si>
  <si>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</si>
  <si>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</si>
  <si>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</si>
  <si>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</si>
  <si>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</si>
  <si>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</si>
  <si>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</si>
  <si>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</si>
  <si>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</si>
  <si>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</si>
  <si>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</si>
  <si>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</si>
  <si>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</si>
  <si>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</si>
  <si>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</si>
  <si>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</si>
  <si>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</si>
  <si>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</si>
  <si>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</si>
  <si>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</si>
  <si>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</si>
  <si>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</si>
  <si>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</si>
  <si>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</si>
  <si>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</si>
  <si>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</si>
  <si>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</si>
  <si>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</si>
  <si>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</si>
  <si>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</si>
  <si>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</si>
  <si>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</si>
  <si>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</si>
  <si>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</si>
  <si>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</si>
  <si>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</si>
  <si>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</si>
  <si>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</si>
  <si>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</si>
  <si>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</si>
  <si>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</si>
  <si>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</si>
  <si>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</si>
  <si>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</si>
  <si>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</si>
  <si>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</si>
  <si>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</si>
  <si>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</si>
  <si>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</si>
  <si>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</si>
  <si>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</si>
  <si>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</si>
  <si>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</si>
  <si>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</si>
  <si>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</si>
  <si>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</si>
  <si>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</si>
  <si>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</si>
  <si>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</si>
  <si>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</si>
  <si>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</si>
  <si>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</si>
  <si>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</si>
  <si>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</si>
  <si>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</si>
  <si>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</si>
  <si>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</si>
  <si>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</si>
  <si>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</si>
  <si>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</si>
  <si>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</si>
  <si>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</si>
  <si>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</si>
  <si>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</si>
  <si>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</si>
  <si>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</si>
  <si>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</si>
  <si>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</si>
  <si>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</si>
  <si>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</si>
  <si>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</si>
  <si>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</si>
  <si>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</si>
  <si>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</si>
  <si>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</si>
  <si>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</si>
  <si>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</si>
  <si>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</si>
  <si>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</si>
  <si>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</si>
  <si>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</si>
  <si>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</si>
  <si>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</si>
  <si>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</si>
  <si>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</si>
  <si>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</si>
  <si>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</si>
  <si>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</si>
  <si>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</si>
  <si>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</si>
  <si>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</si>
  <si>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</si>
  <si>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</si>
  <si>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</si>
  <si>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</si>
  <si>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</si>
  <si>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</si>
  <si>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</si>
  <si>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</si>
  <si>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</si>
  <si>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</si>
  <si>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</si>
  <si>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</si>
  <si>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</si>
  <si>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</si>
  <si>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</si>
  <si>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</si>
  <si>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</si>
  <si>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</si>
  <si>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</si>
  <si>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</si>
  <si>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</si>
  <si>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</si>
  <si>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</si>
  <si>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</si>
  <si>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</si>
  <si>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</si>
  <si>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</si>
  <si>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</si>
  <si>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</si>
  <si>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</si>
  <si>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</si>
  <si>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</si>
  <si>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</si>
  <si>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</si>
  <si>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</si>
  <si>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</si>
  <si>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</si>
  <si>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</si>
  <si>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</si>
  <si>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</si>
  <si>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</si>
  <si>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</si>
  <si>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</si>
  <si>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</si>
  <si>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</si>
  <si>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</si>
  <si>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</si>
  <si>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</si>
  <si>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</si>
  <si>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</si>
  <si>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</si>
  <si>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</si>
  <si>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</si>
  <si>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</si>
  <si>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</si>
  <si>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</si>
  <si>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</si>
  <si>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</si>
  <si>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</si>
  <si>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</si>
  <si>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</si>
  <si>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</si>
  <si>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</si>
  <si>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</si>
  <si>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</si>
  <si>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</si>
  <si>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</si>
  <si>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</si>
  <si>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</si>
  <si>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</si>
  <si>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</si>
  <si>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</si>
  <si>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</si>
  <si>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</si>
  <si>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</si>
  <si>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</si>
  <si>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</si>
  <si>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</si>
  <si>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</si>
  <si>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</si>
  <si>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</si>
  <si>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</si>
  <si>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</si>
  <si>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</si>
  <si>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</si>
  <si>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</si>
  <si>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</si>
  <si>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</si>
  <si>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</si>
  <si>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</si>
  <si>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</si>
  <si>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</si>
  <si>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</si>
  <si>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</si>
  <si>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</si>
  <si>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</si>
  <si>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</si>
  <si>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</si>
  <si>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</si>
  <si>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</si>
  <si>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</si>
  <si>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</si>
  <si>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</si>
  <si>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</si>
  <si>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</si>
  <si>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</si>
  <si>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</si>
  <si>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</si>
  <si>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</si>
  <si>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</si>
  <si>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</si>
  <si>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</si>
  <si>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</si>
  <si>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</si>
  <si>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</si>
  <si>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</si>
  <si>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</si>
  <si>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</si>
  <si>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</si>
  <si>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</si>
  <si>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</si>
  <si>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</si>
  <si>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</si>
  <si>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</si>
  <si>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</si>
  <si>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</si>
  <si>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</si>
  <si>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</si>
  <si>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</si>
  <si>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</si>
  <si>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</si>
  <si>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</si>
  <si>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</si>
  <si>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</si>
  <si>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</si>
  <si>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</si>
  <si>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</si>
  <si>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</si>
  <si>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</si>
  <si>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</si>
  <si>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</si>
  <si>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</si>
  <si>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</si>
  <si>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</si>
  <si>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</si>
  <si>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</si>
  <si>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</si>
  <si>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</si>
  <si>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</si>
  <si>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</si>
  <si>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</si>
  <si>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</si>
  <si>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</si>
  <si>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</si>
  <si>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</si>
  <si>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</si>
  <si>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</si>
  <si>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</si>
  <si>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</si>
  <si>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</si>
  <si>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</si>
  <si>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</si>
  <si>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</si>
  <si>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</si>
  <si>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</si>
  <si>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</si>
  <si>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</si>
  <si>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</si>
  <si>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</si>
  <si>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</si>
  <si>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</si>
  <si>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</si>
  <si>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</si>
  <si>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</si>
  <si>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</si>
  <si>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</si>
  <si>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</si>
  <si>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</si>
  <si>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</si>
  <si>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</si>
  <si>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</si>
  <si>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</si>
  <si>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</si>
  <si>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</si>
  <si>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</si>
  <si>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</si>
  <si>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</si>
  <si>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</si>
  <si>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</si>
  <si>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</si>
  <si>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</si>
  <si>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</si>
  <si>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</si>
  <si>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</si>
  <si>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</si>
  <si>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</si>
  <si>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</si>
  <si>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</si>
  <si>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</si>
  <si>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</si>
  <si>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</si>
  <si>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</si>
  <si>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</si>
  <si>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</si>
  <si>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</si>
  <si>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</si>
  <si>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</si>
  <si>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</si>
  <si>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</si>
  <si>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</si>
  <si>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</si>
  <si>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</si>
  <si>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</si>
  <si>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</si>
  <si>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</si>
  <si>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</si>
  <si>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</si>
  <si>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</si>
  <si>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</si>
  <si>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</si>
  <si>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</si>
  <si>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</si>
  <si>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</si>
  <si>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</si>
  <si>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</si>
  <si>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</si>
  <si>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</si>
  <si>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</si>
  <si>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</si>
  <si>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</si>
  <si>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</si>
  <si>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</si>
  <si>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</si>
  <si>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</si>
  <si>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</si>
  <si>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</si>
  <si>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</si>
  <si>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</si>
  <si>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</si>
  <si>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</si>
  <si>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</si>
  <si>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</si>
  <si>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</si>
  <si>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</si>
  <si>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</si>
  <si>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</si>
  <si>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</si>
  <si>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</si>
  <si>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</si>
  <si>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</si>
  <si>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</si>
  <si>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</si>
  <si>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</si>
  <si>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</si>
  <si>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</si>
  <si>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</si>
  <si>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</si>
  <si>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</si>
  <si>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</si>
  <si>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</si>
  <si>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</si>
  <si>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</si>
  <si>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</si>
  <si>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</si>
  <si>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</si>
  <si>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</si>
  <si>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</si>
  <si>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</si>
  <si>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</si>
  <si>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</si>
  <si>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</si>
  <si>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</si>
  <si>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</si>
  <si>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</si>
  <si>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</si>
  <si>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</si>
  <si>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</si>
  <si>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</si>
  <si>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</si>
  <si>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</si>
  <si>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</si>
  <si>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</si>
  <si>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</si>
  <si>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</si>
  <si>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</si>
  <si>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</si>
  <si>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</si>
  <si>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</si>
  <si>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</si>
  <si>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</si>
  <si>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</si>
  <si>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</si>
  <si>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</si>
  <si>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</si>
  <si>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</si>
  <si>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</si>
  <si>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</si>
  <si>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</si>
  <si>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</si>
  <si>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</si>
  <si>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</si>
  <si>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</si>
  <si>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</si>
  <si>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</si>
  <si>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</si>
  <si>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</si>
  <si>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</si>
  <si>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</si>
  <si>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</si>
  <si>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</si>
  <si>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</si>
  <si>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</si>
  <si>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</si>
  <si>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</si>
  <si>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</si>
  <si>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</si>
  <si>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</si>
  <si>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</si>
  <si>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</si>
  <si>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</si>
  <si>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</si>
  <si>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</si>
  <si>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</si>
  <si>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</si>
  <si>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</si>
  <si>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</si>
  <si>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</si>
  <si>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</si>
  <si>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</si>
  <si>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</si>
  <si>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</si>
  <si>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</si>
  <si>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</si>
  <si>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</si>
  <si>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</si>
  <si>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</si>
  <si>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</si>
  <si>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</si>
  <si>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</si>
  <si>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</si>
  <si>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</si>
  <si>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</si>
  <si>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</si>
  <si>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</si>
  <si>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</si>
  <si>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</si>
  <si>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</si>
  <si>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</si>
  <si>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</si>
  <si>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</si>
  <si>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</si>
  <si>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</si>
  <si>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</si>
  <si>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</si>
  <si>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</si>
  <si>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</si>
  <si>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</si>
  <si>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</si>
  <si>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</si>
  <si>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</si>
  <si>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</si>
  <si>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</si>
  <si>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</si>
  <si>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</si>
  <si>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</si>
  <si>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</si>
  <si>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</si>
  <si>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</si>
  <si>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</si>
  <si>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</si>
  <si>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</si>
  <si>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</si>
  <si>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</si>
  <si>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</si>
  <si>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</si>
  <si>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</si>
  <si>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</si>
  <si>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</si>
  <si>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</si>
  <si>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</si>
  <si>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</si>
  <si>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</si>
  <si>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</si>
  <si>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</si>
  <si>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</si>
  <si>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</si>
  <si>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</si>
  <si>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</si>
  <si>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</si>
  <si>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</si>
  <si>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</si>
  <si>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</si>
  <si>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</si>
  <si>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</si>
  <si>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</si>
  <si>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</si>
  <si>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</si>
  <si>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</si>
  <si>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</si>
  <si>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</si>
  <si>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</si>
  <si>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</si>
  <si>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</si>
  <si>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</si>
  <si>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</si>
  <si>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</si>
  <si>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</si>
  <si>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</si>
  <si>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</si>
  <si>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</si>
  <si>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</si>
  <si>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</si>
  <si>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</si>
  <si>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</si>
  <si>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</si>
  <si>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</si>
  <si>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</si>
  <si>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</si>
  <si>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</si>
  <si>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</si>
  <si>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</si>
  <si>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</si>
  <si>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</si>
  <si>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</si>
  <si>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</si>
  <si>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</si>
  <si>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</si>
  <si>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</si>
  <si>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</si>
  <si>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</si>
  <si>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</si>
  <si>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</si>
  <si>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</si>
  <si>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</si>
  <si>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</si>
  <si>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</si>
  <si>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</si>
  <si>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</si>
  <si>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</si>
  <si>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</si>
  <si>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</si>
  <si>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</si>
  <si>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</si>
  <si>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</si>
  <si>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</si>
  <si>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</si>
  <si>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</si>
  <si>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</si>
  <si>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</si>
  <si>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</si>
  <si>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</si>
  <si>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</si>
  <si>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</si>
  <si>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</si>
  <si>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</si>
  <si>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</si>
  <si>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</si>
  <si>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</si>
  <si>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</si>
  <si>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</si>
  <si>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</si>
  <si>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</si>
  <si>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</si>
  <si>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</si>
  <si>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</si>
  <si>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</si>
  <si>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</si>
  <si>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</si>
  <si>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</si>
  <si>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</si>
  <si>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</si>
  <si>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</si>
  <si>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</si>
  <si>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</si>
  <si>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</si>
  <si>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</si>
  <si>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</si>
  <si>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</si>
  <si>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</si>
  <si>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</si>
  <si>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</si>
  <si>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</si>
  <si>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</si>
  <si>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</si>
  <si>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</si>
  <si>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</si>
  <si>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</si>
  <si>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</si>
  <si>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</si>
  <si>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</si>
  <si>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</si>
  <si>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</si>
  <si>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</si>
  <si>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</si>
  <si>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</si>
  <si>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</si>
  <si>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</si>
  <si>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</si>
  <si>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</si>
  <si>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</si>
  <si>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</si>
  <si>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</si>
  <si>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</si>
  <si>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</si>
  <si>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</si>
  <si>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</si>
  <si>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</si>
  <si>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</si>
  <si>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</si>
  <si>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</si>
  <si>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</si>
  <si>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</si>
  <si>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</si>
  <si>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</si>
  <si>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</si>
  <si>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</si>
  <si>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</si>
  <si>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</si>
  <si>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</si>
  <si>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</si>
  <si>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</si>
  <si>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</si>
  <si>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</si>
  <si>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</si>
  <si>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</si>
  <si>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</si>
  <si>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</si>
  <si>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</si>
  <si>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</si>
  <si>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</si>
  <si>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</si>
  <si>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</si>
  <si>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</si>
  <si>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</si>
  <si>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</si>
  <si>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</si>
  <si>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</si>
  <si>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</si>
  <si>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</si>
  <si>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</si>
  <si>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</si>
  <si>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</si>
  <si>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</si>
  <si>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</si>
  <si>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</si>
  <si>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</si>
  <si>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</si>
  <si>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</si>
  <si>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</si>
  <si>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</si>
  <si>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</si>
  <si>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</si>
  <si>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</si>
  <si>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</si>
  <si>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</si>
  <si>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</si>
  <si>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</si>
  <si>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</si>
  <si>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</si>
  <si>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</si>
  <si>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</si>
  <si>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</si>
  <si>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</si>
  <si>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</si>
  <si>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</si>
  <si>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</si>
  <si>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</si>
  <si>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</si>
  <si>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</si>
  <si>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</si>
  <si>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</si>
  <si>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</si>
  <si>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</si>
  <si>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</si>
  <si>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</si>
  <si>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</si>
  <si>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</si>
  <si>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</si>
  <si>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</si>
  <si>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</si>
  <si>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</si>
  <si>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</si>
  <si>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</si>
  <si>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</si>
  <si>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</si>
  <si>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</si>
  <si>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</si>
  <si>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</si>
  <si>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</si>
  <si>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</si>
  <si>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</si>
  <si>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</si>
  <si>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</si>
  <si>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</si>
  <si>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</si>
  <si>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</si>
  <si>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</si>
  <si>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</si>
  <si>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</si>
  <si>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</si>
  <si>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</si>
  <si>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</si>
  <si>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</si>
  <si>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</si>
  <si>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</si>
  <si>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</si>
  <si>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</si>
  <si>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</si>
  <si>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</si>
  <si>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</si>
  <si>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</si>
  <si>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</si>
  <si>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</si>
  <si>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</si>
  <si>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</si>
  <si>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</si>
  <si>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</si>
  <si>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</si>
  <si>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</si>
  <si>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</si>
  <si>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</si>
  <si>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</si>
  <si>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</si>
  <si>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</si>
  <si>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</si>
  <si>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</si>
  <si>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</si>
  <si>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</si>
  <si>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</si>
  <si>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</si>
  <si>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</si>
  <si>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</si>
  <si>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</si>
  <si>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</si>
  <si>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</si>
  <si>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</si>
  <si>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</si>
  <si>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</si>
  <si>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</si>
  <si>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</si>
  <si>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</si>
  <si>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</si>
  <si>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</si>
  <si>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</si>
  <si>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</si>
  <si>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</si>
  <si>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</si>
  <si>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</si>
  <si>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</si>
  <si>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</si>
  <si>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</si>
  <si>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</si>
  <si>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</si>
  <si>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</si>
  <si>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</si>
  <si>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</si>
  <si>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</si>
  <si>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</si>
  <si>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</si>
  <si>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</si>
  <si>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</si>
  <si>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</si>
  <si>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</si>
  <si>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</si>
  <si>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</si>
  <si>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</si>
  <si>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</si>
  <si>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</si>
  <si>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</si>
  <si>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</si>
  <si>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</si>
  <si>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</si>
  <si>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</si>
  <si>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</si>
  <si>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</si>
  <si>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</si>
  <si>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</si>
  <si>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</si>
  <si>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</si>
  <si>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</si>
  <si>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</si>
  <si>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</si>
  <si>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</si>
  <si>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</si>
  <si>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</si>
  <si>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</si>
  <si>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</si>
  <si>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</si>
  <si>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</si>
  <si>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</si>
  <si>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</si>
  <si>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</si>
  <si>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</si>
  <si>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</si>
  <si>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</si>
  <si>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</si>
  <si>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</si>
  <si>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</si>
  <si>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</si>
  <si>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</si>
  <si>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</si>
  <si>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</si>
  <si>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</si>
  <si>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</si>
  <si>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</si>
  <si>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</si>
  <si>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</si>
  <si>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</si>
  <si>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</si>
  <si>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</si>
  <si>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</si>
  <si>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</si>
  <si>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</si>
  <si>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</si>
  <si>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</si>
  <si>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</si>
  <si>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</si>
  <si>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</si>
  <si>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</si>
  <si>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</si>
  <si>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</si>
  <si>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</si>
  <si>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</si>
  <si>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</si>
  <si>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</si>
  <si>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</si>
  <si>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</si>
  <si>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</si>
  <si>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</si>
  <si>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</si>
  <si>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</si>
  <si>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</si>
  <si>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</si>
  <si>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</si>
  <si>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</si>
  <si>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</si>
  <si>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</si>
  <si>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</si>
  <si>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</si>
  <si>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</si>
  <si>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</si>
  <si>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</si>
  <si>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</si>
  <si>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</si>
  <si>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</si>
  <si>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</si>
  <si>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</si>
  <si>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</si>
  <si>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</si>
  <si>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</si>
  <si>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</si>
  <si>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</si>
  <si>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</si>
  <si>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</si>
  <si>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</si>
  <si>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</si>
  <si>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</si>
  <si>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</si>
  <si>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</si>
  <si>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</si>
  <si>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</si>
  <si>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</si>
  <si>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</si>
  <si>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</si>
  <si>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</si>
  <si>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</si>
  <si>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</si>
  <si>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</si>
  <si>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</si>
  <si>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</si>
  <si>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</si>
  <si>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</si>
  <si>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</si>
  <si>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</si>
  <si>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</si>
  <si>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</si>
  <si>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</si>
  <si>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</si>
  <si>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</si>
  <si>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</si>
  <si>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</si>
  <si>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</si>
  <si>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</si>
  <si>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</si>
  <si>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</si>
  <si>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</si>
  <si>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</si>
  <si>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</si>
  <si>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</si>
  <si>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</si>
  <si>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</si>
  <si>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</si>
  <si>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</si>
  <si>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</si>
  <si>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</si>
  <si>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</si>
  <si>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</si>
  <si>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</si>
  <si>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</si>
  <si>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</si>
  <si>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</si>
  <si>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</si>
  <si>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</si>
  <si>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</si>
  <si>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</si>
  <si>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</si>
  <si>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</si>
  <si>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</si>
  <si>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</si>
  <si>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</si>
  <si>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</si>
  <si>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</si>
  <si>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</si>
  <si>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</si>
  <si>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</si>
  <si>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</si>
  <si>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</si>
  <si>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</si>
  <si>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</si>
  <si>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</si>
  <si>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</si>
  <si>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</si>
  <si>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</si>
  <si>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</si>
  <si>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</si>
  <si>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</si>
  <si>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</si>
  <si>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</si>
  <si>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</si>
  <si>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</si>
  <si>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</si>
  <si>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</si>
  <si>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</si>
  <si>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</si>
  <si>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</si>
  <si>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</si>
  <si>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</si>
  <si>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</si>
  <si>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</si>
  <si>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</si>
  <si>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</si>
  <si>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</si>
  <si>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</si>
  <si>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</si>
  <si>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</si>
  <si>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</si>
  <si>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</si>
  <si>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</si>
  <si>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</si>
  <si>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</si>
  <si>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</si>
  <si>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</si>
  <si>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</si>
  <si>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</si>
  <si>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</si>
  <si>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</si>
  <si>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</si>
  <si>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</si>
  <si>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</si>
  <si>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</si>
  <si>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</si>
  <si>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</si>
  <si>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</si>
  <si>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</si>
  <si>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</si>
  <si>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</si>
  <si>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</si>
  <si>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</si>
  <si>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</si>
  <si>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</si>
  <si>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</si>
  <si>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</si>
  <si>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</si>
  <si>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</si>
  <si>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</si>
  <si>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</si>
  <si>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</si>
  <si>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</si>
  <si>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</si>
  <si>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</si>
  <si>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</si>
  <si>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</si>
  <si>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</si>
  <si>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</si>
  <si>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</si>
  <si>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</si>
  <si>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</si>
  <si>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</si>
  <si>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</si>
  <si>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</si>
  <si>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</si>
  <si>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</si>
  <si>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</si>
  <si>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</si>
  <si>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</si>
  <si>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</si>
  <si>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</si>
  <si>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</si>
  <si>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</si>
  <si>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</si>
  <si>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</si>
  <si>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</si>
  <si>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</si>
  <si>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</si>
  <si>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</si>
  <si>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</si>
  <si>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</si>
  <si>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</si>
  <si>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</si>
  <si>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</si>
  <si>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</si>
  <si>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</si>
  <si>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</si>
  <si>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</si>
  <si>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</si>
  <si>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</si>
  <si>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</si>
  <si>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</si>
  <si>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</si>
  <si>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</si>
  <si>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</si>
  <si>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</si>
  <si>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</si>
  <si>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</si>
  <si>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</si>
  <si>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</si>
  <si>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</si>
  <si>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</si>
  <si>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</si>
  <si>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</si>
  <si>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</si>
  <si>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</si>
  <si>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</si>
  <si>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</si>
  <si>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</si>
  <si>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</si>
  <si>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</si>
  <si>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</si>
  <si>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</si>
  <si>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</si>
  <si>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</si>
  <si>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</si>
  <si>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</si>
  <si>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</si>
  <si>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</si>
  <si>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</si>
  <si>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</si>
  <si>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</si>
  <si>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</si>
  <si>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</si>
  <si>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</si>
  <si>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</si>
  <si>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</si>
  <si>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</si>
  <si>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</si>
  <si>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</si>
  <si>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</si>
  <si>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</si>
  <si>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</si>
  <si>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</si>
  <si>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</si>
  <si>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</si>
  <si>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</si>
  <si>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</si>
  <si>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</si>
  <si>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</si>
  <si>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</si>
  <si>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</si>
  <si>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</si>
  <si>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</si>
  <si>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</si>
  <si>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</si>
  <si>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</si>
  <si>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</si>
  <si>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</si>
  <si>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</si>
  <si>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</si>
  <si>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</si>
  <si>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</si>
  <si>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</si>
  <si>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</si>
  <si>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</si>
  <si>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</si>
  <si>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</si>
  <si>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</si>
  <si>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</si>
  <si>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</si>
  <si>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</si>
  <si>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</si>
  <si>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</si>
  <si>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</si>
  <si>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</si>
  <si>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</si>
  <si>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</si>
  <si>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</si>
  <si>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</si>
  <si>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</si>
  <si>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</si>
  <si>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</si>
  <si>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</si>
  <si>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</si>
  <si>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</si>
  <si>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</si>
  <si>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</si>
  <si>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</si>
  <si>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</si>
  <si>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</si>
  <si>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</si>
  <si>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</si>
  <si>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</si>
  <si>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</si>
  <si>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</si>
  <si>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</si>
  <si>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</si>
  <si>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</si>
  <si>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</si>
  <si>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</si>
  <si>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</si>
  <si>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</si>
  <si>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</si>
  <si>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</si>
  <si>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</si>
  <si>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</si>
  <si>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</si>
  <si>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</si>
  <si>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</si>
  <si>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</si>
  <si>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</si>
  <si>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</si>
  <si>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</si>
  <si>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</si>
  <si>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</si>
  <si>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</si>
  <si>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</si>
  <si>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</si>
  <si>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</si>
  <si>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</si>
  <si>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</si>
  <si>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</si>
  <si>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</si>
  <si>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</si>
  <si>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</si>
  <si>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</si>
  <si>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</si>
  <si>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</si>
  <si>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</si>
  <si>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</si>
  <si>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</si>
  <si>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</si>
  <si>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</si>
  <si>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</si>
  <si>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</si>
  <si>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</si>
  <si>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</si>
  <si>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</si>
  <si>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</si>
  <si>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</si>
  <si>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</si>
  <si>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</si>
  <si>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</si>
  <si>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</si>
  <si>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</si>
  <si>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</si>
  <si>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</si>
  <si>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</si>
  <si>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</si>
  <si>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</si>
  <si>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</si>
  <si>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</si>
  <si>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</si>
  <si>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</si>
  <si>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</si>
  <si>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</si>
  <si>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</si>
  <si>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</si>
  <si>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</si>
  <si>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</si>
  <si>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</si>
  <si>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</si>
  <si>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</si>
  <si>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</si>
  <si>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</si>
  <si>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</si>
  <si>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</si>
  <si>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</si>
  <si>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</si>
  <si>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</si>
  <si>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</si>
  <si>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</si>
  <si>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</si>
  <si>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</si>
  <si>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</si>
  <si>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</si>
  <si>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</si>
  <si>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</si>
  <si>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</si>
  <si>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</si>
  <si>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</si>
  <si>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</si>
  <si>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</si>
  <si>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</si>
  <si>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</si>
  <si>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</si>
  <si>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</si>
  <si>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</si>
  <si>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</si>
  <si>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</si>
  <si>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</si>
  <si>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</si>
  <si>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</si>
  <si>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</si>
  <si>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</si>
  <si>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</si>
  <si>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</si>
  <si>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</si>
  <si>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</si>
  <si>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</si>
  <si>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</si>
  <si>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</si>
  <si>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</si>
  <si>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</si>
  <si>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</si>
  <si>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</si>
  <si>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</si>
  <si>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</si>
  <si>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</si>
  <si>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</si>
  <si>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</si>
  <si>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</si>
  <si>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</si>
  <si>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</si>
  <si>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</si>
  <si>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</si>
  <si>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</si>
  <si>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</si>
  <si>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</si>
  <si>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</si>
  <si>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</si>
  <si>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</si>
  <si>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</si>
  <si>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</si>
  <si>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</si>
  <si>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</si>
  <si>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</si>
  <si>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</si>
  <si>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</si>
  <si>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</si>
  <si>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</si>
  <si>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</si>
  <si>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</si>
  <si>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</si>
  <si>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</si>
  <si>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</si>
  <si>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</si>
  <si>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</si>
  <si>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</si>
  <si>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</si>
  <si>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</si>
  <si>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</si>
  <si>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</si>
  <si>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</si>
  <si>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</si>
  <si>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</si>
  <si>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</si>
  <si>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</si>
  <si>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</si>
  <si>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</si>
  <si>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</si>
  <si>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</si>
  <si>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</si>
  <si>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</si>
  <si>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</si>
  <si>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</si>
  <si>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</si>
  <si>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</si>
  <si>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</si>
  <si>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</si>
  <si>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</si>
  <si>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</si>
  <si>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</si>
  <si>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</si>
  <si>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</si>
  <si>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</si>
  <si>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</si>
  <si>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</si>
  <si>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</si>
  <si>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</si>
  <si>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</si>
  <si>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</si>
  <si>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</si>
  <si>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</si>
  <si>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</si>
  <si>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</si>
  <si>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</si>
  <si>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</si>
  <si>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</si>
  <si>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</si>
  <si>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</si>
  <si>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</si>
  <si>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</si>
  <si>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</si>
  <si>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</si>
  <si>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</si>
  <si>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</si>
  <si>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</si>
  <si>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</si>
  <si>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</si>
  <si>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</si>
  <si>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</si>
  <si>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</si>
  <si>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</si>
  <si>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</si>
  <si>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</si>
  <si>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</si>
  <si>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</si>
  <si>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</si>
  <si>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</si>
  <si>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</si>
  <si>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</si>
  <si>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</si>
  <si>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</si>
  <si>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</si>
  <si>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</si>
  <si>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</si>
  <si>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</si>
  <si>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</si>
  <si>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</si>
  <si>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</si>
  <si>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</si>
  <si>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</si>
  <si>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</si>
  <si>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</si>
  <si>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</si>
  <si>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</si>
  <si>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</si>
  <si>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</si>
  <si>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</si>
  <si>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</si>
  <si>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</si>
  <si>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</si>
  <si>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</si>
  <si>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</si>
  <si>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</si>
  <si>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</si>
  <si>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</si>
  <si>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</si>
  <si>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</si>
  <si>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</si>
  <si>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</si>
  <si>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</si>
  <si>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</si>
  <si>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</si>
  <si>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</si>
  <si>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</si>
  <si>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</si>
  <si>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</si>
  <si>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</si>
  <si>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</si>
  <si>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</si>
  <si>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</si>
  <si>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</si>
  <si>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</si>
  <si>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</si>
  <si>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</si>
  <si>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</si>
  <si>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</si>
  <si>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</si>
  <si>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</si>
  <si>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</si>
  <si>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</si>
  <si>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</si>
  <si>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</si>
  <si>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</si>
  <si>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</si>
  <si>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</si>
  <si>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</si>
  <si>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</si>
  <si>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</si>
  <si>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</si>
  <si>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</si>
  <si>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</si>
  <si>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</si>
  <si>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</si>
  <si>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</si>
  <si>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</si>
  <si>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</si>
  <si>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</si>
  <si>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</si>
  <si>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</si>
  <si>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</si>
  <si>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</si>
  <si>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</si>
  <si>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</si>
  <si>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</si>
  <si>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</si>
  <si>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</si>
  <si>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</si>
  <si>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</si>
  <si>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</si>
  <si>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</si>
  <si>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</si>
  <si>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</si>
  <si>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</si>
  <si>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</si>
  <si>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</si>
  <si>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</si>
  <si>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</si>
  <si>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</si>
  <si>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</si>
  <si>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</si>
  <si>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</si>
  <si>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</si>
  <si>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</si>
  <si>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</si>
  <si>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</si>
  <si>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</si>
  <si>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</si>
  <si>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</si>
  <si>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</si>
  <si>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</si>
  <si>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</si>
  <si>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</si>
  <si>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</si>
  <si>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</si>
  <si>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</si>
  <si>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</si>
  <si>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</si>
  <si>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</si>
  <si>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</si>
  <si>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</si>
  <si>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</si>
  <si>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</si>
  <si>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</si>
  <si>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</si>
  <si>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</si>
  <si>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</si>
  <si>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</si>
  <si>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</si>
  <si>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</si>
  <si>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</si>
  <si>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</si>
  <si>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</si>
  <si>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</si>
  <si>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</si>
  <si>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</si>
  <si>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</si>
  <si>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</si>
  <si>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</si>
  <si>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</si>
  <si>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</si>
  <si>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</si>
  <si>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</si>
  <si>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</si>
  <si>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</si>
  <si>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</si>
  <si>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</si>
  <si>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</si>
  <si>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</si>
  <si>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</si>
  <si>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</si>
  <si>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</si>
  <si>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</si>
  <si>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</si>
  <si>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</si>
  <si>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</si>
  <si>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</si>
  <si>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</si>
  <si>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</si>
  <si>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</si>
  <si>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</si>
  <si>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</si>
  <si>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</si>
  <si>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</si>
  <si>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</si>
  <si>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</si>
  <si>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</si>
  <si>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</si>
  <si>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</si>
  <si>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</si>
  <si>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</si>
  <si>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</si>
  <si>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</si>
  <si>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</si>
  <si>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</si>
  <si>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</si>
  <si>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</si>
  <si>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</si>
  <si>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</si>
  <si>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</si>
  <si>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</si>
  <si>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</si>
  <si>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</si>
  <si>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</si>
  <si>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</si>
  <si>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</si>
  <si>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</si>
  <si>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</si>
  <si>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</si>
  <si>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</si>
  <si>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</si>
  <si>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</si>
  <si>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</si>
  <si>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</si>
  <si>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</si>
  <si>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</si>
  <si>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</si>
  <si>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</si>
  <si>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</si>
  <si>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</si>
  <si>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</si>
  <si>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</si>
  <si>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</si>
  <si>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</si>
  <si>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</si>
  <si>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</si>
  <si>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</si>
  <si>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</si>
  <si>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</si>
  <si>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</si>
  <si>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</si>
  <si>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</si>
  <si>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</si>
  <si>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</si>
  <si>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</si>
  <si>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</si>
  <si>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</si>
  <si>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</si>
  <si>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</si>
  <si>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</si>
  <si>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</si>
  <si>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</si>
  <si>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</si>
  <si>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</si>
  <si>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</si>
  <si>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</si>
  <si>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</si>
  <si>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</si>
  <si>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</si>
  <si>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</si>
  <si>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</si>
  <si>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</si>
  <si>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</si>
  <si>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</si>
  <si>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</si>
  <si>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</si>
  <si>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</si>
  <si>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</si>
  <si>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</si>
  <si>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</si>
  <si>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</si>
  <si>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</si>
  <si>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</si>
  <si>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</si>
  <si>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</si>
  <si>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</si>
  <si>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</si>
  <si>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</si>
  <si>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</si>
  <si>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</si>
  <si>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</si>
  <si>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</si>
  <si>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</si>
  <si>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</si>
  <si>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</si>
  <si>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</si>
  <si>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</si>
  <si>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</si>
  <si>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</si>
  <si>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</si>
  <si>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</si>
  <si>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</si>
  <si>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</si>
  <si>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</si>
  <si>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</si>
  <si>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</si>
  <si>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</si>
  <si>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</si>
  <si>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</si>
  <si>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</si>
  <si>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</si>
  <si>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</si>
  <si>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</si>
  <si>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</si>
  <si>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</si>
  <si>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</si>
  <si>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</si>
  <si>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</si>
  <si>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</si>
  <si>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</si>
  <si>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</si>
  <si>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</si>
  <si>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</si>
  <si>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</si>
  <si>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</si>
  <si>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</si>
  <si>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</si>
  <si>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</si>
  <si>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</si>
  <si>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</si>
  <si>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</si>
  <si>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</si>
  <si>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</si>
  <si>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</si>
  <si>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</si>
  <si>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</si>
  <si>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</si>
  <si>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</si>
  <si>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</si>
  <si>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</si>
  <si>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</si>
  <si>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</si>
  <si>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</si>
  <si>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</si>
  <si>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</si>
  <si>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</si>
  <si>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</si>
  <si>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</si>
  <si>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</si>
  <si>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</si>
  <si>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</si>
  <si>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</si>
  <si>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</si>
  <si>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</si>
  <si>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</si>
  <si>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</si>
  <si>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</si>
  <si>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</si>
  <si>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</si>
  <si>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</si>
  <si>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</si>
  <si>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</si>
  <si>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</si>
  <si>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</si>
  <si>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</si>
  <si>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</si>
  <si>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</si>
  <si>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</si>
  <si>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</si>
  <si>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</si>
  <si>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</si>
  <si>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</si>
  <si>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</si>
  <si>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</si>
  <si>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</si>
  <si>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</si>
  <si>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</si>
  <si>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</si>
  <si>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</si>
  <si>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</si>
  <si>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</si>
  <si>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</si>
  <si>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</si>
  <si>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</si>
  <si>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</si>
  <si>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</si>
  <si>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</si>
  <si>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</si>
  <si>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</si>
  <si>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</si>
  <si>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</si>
  <si>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</si>
  <si>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</si>
  <si>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</si>
  <si>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</si>
  <si>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</si>
  <si>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</si>
  <si>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</si>
  <si>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</si>
  <si>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</si>
  <si>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</si>
  <si>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</si>
  <si>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</si>
  <si>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</si>
  <si>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</si>
  <si>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</si>
  <si>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</si>
  <si>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</si>
  <si>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</si>
  <si>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</si>
  <si>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</si>
  <si>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</si>
  <si>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</si>
  <si>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</si>
  <si>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</si>
  <si>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</si>
  <si>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</si>
  <si>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</si>
  <si>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</si>
  <si>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</si>
  <si>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</si>
  <si>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</si>
  <si>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</si>
  <si>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</si>
  <si>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</si>
  <si>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</si>
  <si>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</si>
  <si>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</si>
  <si>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</si>
  <si>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</si>
  <si>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</si>
  <si>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</si>
  <si>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</si>
  <si>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</si>
  <si>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</si>
  <si>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</si>
  <si>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</si>
  <si>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</si>
  <si>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</si>
  <si>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</si>
  <si>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</si>
  <si>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</si>
  <si>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</si>
  <si>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</si>
  <si>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</si>
  <si>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</si>
  <si>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</si>
  <si>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</si>
  <si>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</si>
  <si>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</si>
  <si>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</si>
  <si>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</si>
  <si>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</si>
  <si>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</si>
  <si>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</si>
  <si>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</si>
  <si>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</si>
  <si>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</si>
  <si>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</si>
  <si>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</si>
  <si>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</si>
  <si>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</si>
  <si>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</si>
  <si>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</si>
  <si>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</si>
  <si>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</si>
  <si>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</si>
  <si>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</si>
  <si>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</si>
  <si>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</si>
  <si>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</si>
  <si>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</si>
  <si>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</si>
  <si>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</si>
  <si>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</si>
  <si>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</si>
  <si>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</si>
  <si>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</si>
  <si>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</si>
  <si>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</si>
  <si>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</si>
  <si>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</si>
  <si>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</si>
  <si>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</si>
  <si>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</si>
  <si>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</si>
  <si>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</si>
  <si>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</si>
  <si>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</si>
  <si>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</si>
  <si>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</si>
  <si>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</si>
  <si>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</si>
  <si>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</si>
  <si>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</si>
  <si>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</si>
  <si>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</si>
  <si>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</si>
  <si>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</si>
  <si>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</si>
  <si>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</si>
  <si>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</si>
  <si>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</si>
  <si>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</si>
  <si>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</si>
  <si>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</si>
  <si>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</si>
  <si>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</si>
  <si>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</si>
  <si>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</si>
  <si>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</si>
  <si>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</si>
  <si>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</si>
  <si>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</si>
  <si>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</si>
  <si>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</si>
  <si>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</si>
  <si>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</si>
  <si>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</si>
  <si>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</si>
  <si>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</si>
  <si>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</si>
  <si>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</si>
  <si>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</si>
  <si>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</si>
  <si>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</si>
  <si>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</si>
  <si>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</si>
  <si>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</si>
  <si>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</si>
  <si>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</si>
  <si>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</si>
  <si>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</si>
  <si>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</si>
  <si>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</si>
  <si>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</si>
  <si>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</si>
  <si>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</si>
  <si>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</si>
  <si>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</si>
  <si>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</si>
  <si>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</si>
  <si>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</si>
  <si>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</si>
  <si>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</si>
  <si>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</si>
  <si>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</si>
  <si>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</si>
  <si>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</si>
  <si>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</si>
  <si>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</si>
  <si>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</si>
  <si>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</si>
  <si>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</si>
  <si>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</si>
  <si>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</si>
  <si>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</si>
  <si>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</si>
  <si>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</si>
  <si>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</si>
  <si>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</si>
  <si>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</si>
  <si>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</si>
  <si>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</si>
  <si>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</si>
  <si>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</si>
  <si>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</si>
  <si>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</si>
  <si>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</si>
  <si>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</si>
  <si>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</si>
  <si>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</si>
  <si>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</si>
  <si>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</si>
  <si>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</si>
  <si>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</si>
  <si>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</si>
  <si>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</si>
  <si>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</si>
  <si>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</si>
  <si>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</si>
  <si>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</si>
  <si>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</si>
  <si>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</si>
  <si>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</si>
  <si>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</si>
  <si>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</si>
  <si>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</si>
  <si>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</si>
  <si>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</si>
  <si>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</si>
  <si>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</si>
  <si>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</si>
  <si>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</si>
  <si>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</si>
  <si>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</si>
  <si>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</si>
  <si>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</si>
  <si>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</si>
  <si>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</si>
  <si>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</si>
  <si>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</si>
  <si>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</si>
  <si>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</si>
  <si>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</si>
  <si>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</si>
  <si>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</si>
  <si>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</si>
  <si>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</si>
  <si>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</si>
  <si>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</si>
  <si>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</si>
  <si>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</si>
  <si>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</si>
  <si>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</si>
  <si>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</si>
  <si>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</si>
  <si>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</si>
  <si>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</si>
  <si>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</si>
  <si>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</si>
  <si>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</si>
  <si>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</si>
  <si>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</si>
  <si>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</si>
  <si>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</si>
  <si>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</si>
  <si>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</si>
  <si>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</si>
  <si>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</si>
  <si>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</si>
  <si>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</si>
  <si>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</si>
  <si>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</si>
  <si>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</si>
  <si>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</si>
  <si>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</si>
  <si>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</si>
  <si>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</si>
  <si>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</si>
  <si>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</si>
  <si>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</si>
  <si>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</si>
  <si>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</si>
  <si>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</si>
  <si>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</si>
  <si>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</si>
  <si>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</si>
  <si>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</si>
  <si>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</si>
  <si>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</si>
  <si>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</si>
  <si>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</si>
  <si>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</si>
  <si>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</si>
  <si>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</si>
  <si>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</si>
  <si>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</si>
  <si>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</si>
  <si>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</si>
  <si>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</si>
  <si>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</si>
  <si>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</si>
  <si>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</si>
  <si>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</si>
  <si>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</si>
  <si>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</si>
  <si>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</si>
  <si>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</si>
  <si>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</si>
  <si>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</si>
  <si>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</si>
  <si>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</si>
  <si>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</si>
  <si>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</si>
  <si>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</si>
  <si>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</si>
  <si>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</si>
  <si>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</si>
  <si>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</si>
  <si>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</si>
  <si>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</si>
  <si>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</si>
  <si>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</si>
  <si>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</si>
  <si>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</si>
  <si>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</si>
  <si>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</si>
  <si>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</si>
  <si>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</si>
  <si>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</si>
  <si>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</si>
  <si>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</si>
  <si>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</si>
  <si>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</si>
  <si>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</si>
  <si>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</si>
  <si>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</si>
  <si>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</si>
  <si>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</si>
  <si>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</si>
  <si>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</si>
  <si>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</si>
  <si>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</si>
  <si>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</si>
  <si>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</si>
  <si>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</si>
  <si>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</si>
  <si>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</si>
  <si>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</si>
  <si>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</si>
  <si>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</si>
  <si>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</si>
  <si>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</si>
  <si>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</si>
  <si>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</si>
  <si>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</si>
  <si>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</si>
  <si>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</si>
  <si>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</si>
  <si>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</si>
  <si>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</si>
  <si>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</si>
  <si>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</si>
  <si>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</si>
  <si>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</si>
  <si>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</si>
  <si>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</si>
  <si>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</si>
  <si>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</si>
  <si>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</si>
  <si>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</si>
  <si>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</si>
  <si>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</si>
  <si>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</si>
  <si>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</si>
  <si>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</si>
  <si>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</si>
  <si>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</si>
  <si>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</si>
  <si>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</si>
  <si>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</si>
  <si>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</si>
  <si>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</si>
  <si>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</si>
  <si>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</si>
  <si>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</si>
  <si>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</si>
  <si>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</si>
  <si>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</si>
  <si>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</si>
  <si>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</si>
  <si>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</si>
  <si>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</si>
  <si>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</si>
  <si>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</si>
  <si>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</si>
  <si>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</si>
  <si>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</si>
  <si>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</si>
  <si>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</si>
  <si>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</si>
  <si>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</si>
  <si>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</si>
  <si>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</si>
  <si>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</si>
  <si>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</si>
  <si>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</si>
  <si>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</si>
  <si>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</si>
  <si>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</si>
  <si>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</si>
  <si>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</si>
  <si>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</si>
  <si>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</si>
  <si>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</si>
  <si>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</si>
  <si>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</si>
  <si>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</si>
  <si>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</si>
  <si>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</si>
  <si>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</si>
  <si>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</si>
  <si>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</si>
  <si>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</si>
  <si>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</si>
  <si>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</si>
  <si>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</si>
  <si>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</si>
  <si>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</si>
  <si>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</si>
  <si>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</si>
  <si>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</si>
  <si>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</si>
  <si>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</si>
  <si>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</si>
  <si>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</si>
  <si>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</si>
  <si>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</si>
  <si>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</si>
  <si>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</si>
  <si>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</si>
  <si>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</si>
  <si>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</si>
  <si>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</si>
  <si>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</si>
  <si>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</si>
  <si>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</si>
  <si>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</si>
  <si>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</si>
  <si>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</si>
  <si>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</si>
  <si>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</si>
  <si>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</si>
  <si>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</si>
  <si>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</si>
  <si>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</si>
  <si>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</si>
  <si>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</si>
  <si>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</si>
  <si>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</si>
  <si>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</si>
  <si>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</si>
  <si>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</si>
  <si>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</si>
  <si>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</si>
  <si>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</si>
  <si>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</si>
  <si>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</si>
  <si>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</si>
  <si>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</si>
  <si>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</si>
  <si>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</si>
  <si>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</si>
  <si>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</si>
  <si>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</si>
  <si>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</si>
  <si>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</si>
  <si>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</si>
  <si>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</si>
  <si>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</si>
  <si>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</si>
  <si>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</si>
  <si>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</si>
  <si>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</si>
  <si>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</si>
  <si>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</si>
  <si>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</si>
  <si>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</si>
  <si>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</si>
  <si>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</si>
  <si>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</si>
  <si>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</si>
  <si>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</si>
  <si>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</si>
  <si>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</si>
  <si>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</si>
  <si>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</si>
  <si>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</si>
  <si>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</si>
  <si>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</si>
  <si>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</si>
  <si>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</si>
  <si>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</si>
  <si>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</si>
  <si>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</si>
  <si>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</si>
  <si>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</si>
  <si>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</si>
  <si>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</si>
  <si>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</si>
  <si>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</si>
  <si>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</si>
  <si>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</si>
  <si>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</si>
  <si>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</si>
  <si>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</si>
  <si>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</si>
  <si>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</si>
  <si>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</si>
  <si>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</si>
  <si>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</si>
  <si>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</si>
  <si>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</si>
  <si>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</si>
  <si>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</si>
  <si>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</si>
  <si>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</si>
  <si>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</si>
  <si>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</si>
  <si>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</si>
  <si>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</si>
  <si>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</si>
  <si>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</si>
  <si>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</si>
  <si>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</si>
  <si>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</si>
  <si>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</si>
  <si>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</si>
  <si>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</si>
  <si>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</si>
  <si>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</si>
  <si>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</si>
  <si>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</si>
  <si>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</si>
  <si>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</si>
  <si>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</si>
  <si>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</si>
  <si>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</si>
  <si>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</si>
  <si>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</si>
  <si>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</si>
  <si>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</si>
  <si>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</si>
  <si>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</si>
  <si>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</si>
  <si>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</si>
  <si>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</si>
  <si>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</si>
  <si>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</si>
  <si>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</si>
  <si>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</si>
  <si>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</si>
  <si>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</si>
  <si>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</si>
  <si>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</si>
  <si>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</si>
  <si>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</si>
  <si>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</si>
  <si>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</si>
  <si>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</si>
  <si>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</si>
  <si>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</si>
  <si>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</si>
  <si>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</si>
  <si>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</si>
  <si>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</si>
  <si>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</si>
  <si>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</si>
  <si>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</si>
  <si>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</si>
  <si>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</si>
  <si>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</si>
  <si>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</si>
  <si>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</si>
  <si>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</si>
  <si>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</si>
  <si>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</si>
  <si>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</si>
  <si>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</si>
  <si>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</si>
  <si>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</si>
  <si>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</si>
  <si>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</si>
  <si>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</si>
  <si>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</si>
  <si>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</si>
  <si>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</si>
  <si>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</si>
  <si>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</si>
  <si>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</si>
  <si>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</si>
  <si>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</si>
  <si>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</si>
  <si>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</si>
  <si>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</si>
  <si>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</si>
  <si>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</si>
  <si>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</si>
  <si>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</si>
  <si>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</si>
  <si>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</si>
  <si>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</si>
  <si>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</si>
  <si>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</si>
  <si>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</si>
  <si>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</si>
  <si>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</si>
  <si>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</si>
  <si>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</si>
  <si>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</si>
  <si>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</si>
  <si>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</si>
  <si>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</si>
  <si>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</si>
  <si>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</si>
  <si>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</si>
  <si>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</si>
  <si>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</si>
  <si>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</si>
  <si>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</si>
  <si>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</si>
  <si>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</si>
  <si>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</si>
  <si>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</si>
  <si>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</si>
  <si>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</si>
  <si>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</si>
  <si>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</si>
  <si>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</si>
  <si>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</si>
  <si>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</si>
  <si>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</si>
  <si>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</si>
  <si>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</si>
  <si>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</si>
  <si>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</si>
  <si>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</si>
  <si>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</si>
  <si>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</si>
  <si>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</si>
  <si>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</si>
  <si>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</si>
  <si>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</si>
  <si>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</si>
  <si>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</si>
  <si>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</si>
  <si>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</si>
  <si>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</si>
  <si>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</si>
  <si>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</si>
  <si>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</si>
  <si>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</si>
  <si>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</si>
  <si>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</si>
  <si>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</si>
  <si>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</si>
  <si>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</si>
  <si>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</si>
  <si>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</si>
  <si>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</si>
  <si>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</si>
  <si>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</si>
  <si>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</si>
  <si>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</si>
  <si>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</si>
  <si>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</si>
  <si>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</si>
  <si>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</si>
  <si>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</si>
  <si>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</si>
  <si>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</si>
  <si>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</si>
  <si>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</si>
  <si>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</si>
  <si>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</si>
  <si>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</si>
  <si>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</si>
  <si>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</si>
  <si>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</si>
  <si>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</si>
  <si>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</si>
  <si>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</si>
  <si>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</si>
  <si>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</si>
  <si>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</si>
  <si>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</si>
  <si>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</si>
  <si>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</si>
  <si>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</si>
  <si>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</si>
  <si>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</si>
  <si>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</si>
  <si>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</si>
  <si>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</si>
  <si>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</si>
  <si>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</si>
  <si>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</si>
  <si>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</si>
  <si>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</si>
  <si>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</si>
  <si>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</si>
  <si>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</si>
  <si>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</si>
  <si>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</si>
  <si>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</si>
  <si>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</si>
  <si>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</si>
  <si>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</si>
  <si>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</si>
  <si>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</si>
  <si>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</si>
  <si>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</si>
  <si>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</si>
  <si>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</si>
  <si>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</si>
  <si>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</si>
  <si>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</si>
  <si>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</si>
  <si>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</si>
  <si>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</si>
  <si>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</si>
  <si>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</si>
  <si>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</si>
  <si>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</si>
  <si>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</si>
  <si>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</si>
  <si>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</si>
  <si>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</si>
  <si>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</si>
  <si>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</si>
  <si>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</si>
  <si>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</si>
  <si>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</si>
  <si>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</si>
  <si>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</si>
  <si>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</si>
  <si>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</si>
  <si>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</si>
  <si>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</si>
  <si>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</si>
  <si>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</si>
  <si>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</si>
  <si>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</si>
  <si>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</si>
  <si>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</si>
  <si>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</si>
  <si>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</si>
  <si>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</si>
  <si>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</si>
  <si>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</si>
  <si>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</si>
  <si>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</si>
  <si>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</si>
  <si>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</si>
  <si>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</si>
  <si>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</si>
  <si>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</si>
  <si>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</si>
  <si>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</si>
  <si>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</si>
  <si>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</si>
  <si>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</si>
  <si>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</si>
  <si>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</si>
  <si>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</si>
  <si>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</si>
  <si>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</si>
  <si>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</si>
  <si>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</si>
  <si>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</si>
  <si>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</si>
  <si>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</si>
  <si>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</si>
  <si>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</si>
  <si>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</si>
  <si>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</si>
  <si>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</si>
  <si>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</si>
  <si>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</si>
  <si>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</si>
  <si>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</si>
  <si>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</si>
  <si>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</si>
  <si>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</si>
  <si>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</si>
  <si>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</si>
  <si>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</si>
  <si>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</si>
  <si>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</si>
  <si>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</si>
  <si>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</si>
  <si>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</si>
  <si>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</si>
  <si>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</si>
  <si>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</si>
  <si>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</si>
  <si>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</si>
  <si>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</si>
  <si>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</si>
  <si>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</si>
  <si>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</si>
  <si>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</si>
  <si>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</si>
  <si>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</si>
  <si>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</si>
  <si>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</si>
  <si>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</si>
  <si>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</si>
  <si>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</si>
  <si>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</si>
  <si>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</si>
  <si>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</si>
  <si>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</si>
  <si>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</si>
  <si>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</si>
  <si>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</si>
  <si>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</si>
  <si>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</si>
  <si>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</si>
  <si>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</si>
  <si>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</si>
  <si>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</si>
  <si>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</si>
  <si>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</si>
  <si>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</si>
  <si>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</si>
  <si>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</si>
  <si>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</si>
  <si>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</si>
  <si>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</si>
  <si>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</si>
  <si>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</si>
  <si>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</si>
  <si>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</si>
  <si>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</si>
  <si>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</si>
  <si>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</si>
  <si>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</si>
  <si>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</si>
  <si>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</si>
  <si>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</si>
  <si>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</si>
  <si>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</si>
  <si>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</si>
  <si>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</si>
  <si>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</si>
  <si>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</si>
  <si>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</si>
  <si>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</si>
  <si>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</si>
  <si>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</si>
  <si>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</si>
  <si>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</si>
  <si>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</si>
  <si>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</si>
  <si>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</si>
  <si>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</si>
  <si>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</si>
  <si>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</si>
  <si>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</si>
  <si>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</si>
  <si>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</si>
  <si>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</si>
  <si>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</si>
  <si>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</si>
  <si>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</si>
  <si>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</si>
  <si>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</si>
  <si>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</si>
  <si>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</si>
  <si>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</si>
  <si>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</si>
  <si>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</si>
  <si>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</si>
  <si>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</si>
  <si>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</si>
  <si>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</si>
  <si>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</si>
  <si>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</si>
  <si>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</si>
  <si>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</si>
  <si>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</si>
  <si>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</si>
  <si>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</si>
  <si>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</si>
  <si>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</si>
  <si>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</si>
  <si>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</si>
  <si>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</si>
  <si>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</si>
  <si>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</si>
  <si>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</si>
  <si>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</si>
  <si>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</si>
  <si>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</si>
  <si>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</si>
  <si>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</si>
  <si>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</si>
  <si>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</si>
  <si>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</si>
  <si>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</si>
  <si>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</si>
  <si>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</si>
  <si>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</si>
  <si>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</si>
  <si>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</si>
  <si>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</si>
  <si>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</si>
  <si>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</si>
  <si>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</si>
  <si>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</si>
  <si>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</si>
  <si>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</si>
  <si>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</si>
  <si>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</si>
  <si>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</si>
  <si>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</si>
  <si>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</si>
  <si>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</si>
  <si>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</si>
  <si>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</si>
  <si>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</si>
  <si>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</si>
  <si>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</si>
  <si>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</si>
  <si>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</si>
  <si>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</si>
  <si>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</si>
  <si>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</si>
  <si>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</si>
  <si>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</si>
  <si>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</si>
  <si>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</si>
  <si>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</si>
  <si>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</si>
  <si>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</si>
  <si>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</si>
  <si>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</si>
  <si>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</si>
  <si>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</si>
  <si>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</si>
  <si>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</si>
  <si>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</si>
  <si>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</si>
  <si>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</si>
  <si>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</si>
  <si>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</si>
  <si>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</si>
  <si>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</si>
  <si>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</si>
  <si>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</si>
  <si>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</si>
  <si>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</si>
  <si>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</si>
  <si>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</si>
  <si>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</si>
  <si>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</si>
  <si>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</si>
  <si>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</si>
  <si>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</si>
  <si>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</si>
  <si>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</si>
  <si>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</si>
  <si>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</si>
  <si>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</si>
  <si>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</si>
  <si>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</si>
  <si>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</si>
  <si>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</si>
  <si>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</si>
  <si>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</si>
  <si>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</si>
  <si>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</si>
  <si>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</si>
  <si>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</si>
  <si>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</si>
  <si>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</si>
  <si>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</si>
  <si>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</si>
  <si>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</si>
  <si>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</si>
  <si>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</si>
  <si>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</si>
  <si>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</si>
  <si>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</si>
  <si>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</si>
  <si>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</si>
  <si>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</si>
  <si>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</si>
  <si>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</si>
  <si>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</si>
  <si>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</si>
  <si>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</si>
  <si>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</si>
  <si>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</si>
  <si>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</si>
  <si>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</si>
  <si>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</si>
  <si>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</si>
  <si>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</si>
  <si>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</si>
  <si>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</si>
  <si>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</si>
  <si>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</si>
  <si>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</si>
  <si>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</si>
  <si>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</si>
  <si>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</si>
  <si>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</si>
  <si>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</si>
  <si>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</si>
  <si>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</si>
  <si>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</si>
  <si>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</si>
  <si>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</si>
  <si>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</si>
  <si>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</si>
  <si>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</si>
  <si>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</si>
  <si>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</si>
  <si>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</si>
  <si>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</si>
  <si>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</si>
  <si>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</si>
  <si>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</si>
  <si>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</si>
  <si>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</si>
  <si>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</si>
  <si>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</si>
  <si>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</si>
  <si>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</si>
  <si>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</si>
  <si>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</si>
  <si>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</si>
  <si>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</si>
  <si>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</si>
  <si>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</si>
  <si>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</si>
  <si>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</si>
  <si>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</si>
  <si>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</si>
  <si>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</si>
  <si>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</si>
  <si>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</si>
  <si>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</si>
  <si>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</si>
  <si>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</si>
  <si>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</si>
  <si>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</si>
  <si>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</si>
  <si>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</si>
  <si>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</si>
  <si>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</si>
  <si>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</si>
  <si>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</si>
  <si>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</si>
  <si>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</si>
  <si>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</si>
  <si>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</si>
  <si>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</si>
  <si>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</si>
  <si>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</si>
  <si>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</si>
  <si>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</si>
  <si>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</si>
  <si>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</si>
  <si>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</si>
  <si>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</si>
  <si>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</si>
  <si>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</si>
  <si>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</si>
  <si>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</si>
  <si>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</si>
  <si>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</si>
  <si>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</si>
  <si>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</si>
  <si>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</si>
  <si>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</si>
  <si>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</si>
  <si>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</si>
  <si>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</si>
  <si>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</si>
  <si>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</si>
  <si>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</si>
  <si>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</si>
  <si>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</si>
  <si>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</si>
  <si>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</si>
  <si>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</si>
  <si>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</si>
  <si>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</si>
  <si>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</si>
  <si>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</si>
  <si>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</si>
  <si>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</si>
  <si>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</si>
  <si>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</si>
  <si>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</si>
  <si>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</si>
  <si>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</si>
  <si>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</si>
  <si>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</si>
  <si>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</si>
  <si>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</si>
  <si>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</si>
  <si>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</si>
  <si>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</si>
  <si>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</si>
  <si>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</si>
  <si>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</si>
  <si>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</si>
  <si>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</si>
  <si>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</si>
  <si>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</si>
  <si>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</si>
  <si>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</si>
  <si>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</si>
  <si>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</si>
  <si>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</si>
  <si>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</si>
  <si>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</si>
  <si>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</si>
  <si>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</si>
  <si>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</si>
  <si>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</si>
  <si>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</si>
  <si>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</si>
  <si>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</si>
  <si>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</si>
  <si>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</si>
  <si>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</si>
  <si>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</si>
  <si>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</si>
  <si>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</si>
  <si>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</si>
  <si>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</si>
  <si>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</si>
  <si>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</si>
  <si>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</si>
  <si>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</si>
  <si>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</si>
  <si>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</si>
  <si>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</si>
  <si>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</si>
  <si>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</si>
  <si>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</si>
  <si>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</si>
  <si>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</si>
  <si>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</si>
  <si>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</si>
  <si>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</si>
  <si>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</si>
  <si>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</si>
  <si>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</si>
  <si>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</si>
  <si>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</si>
  <si>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</si>
  <si>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</si>
  <si>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</si>
  <si>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</si>
  <si>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</si>
  <si>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</si>
  <si>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</si>
  <si>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</si>
  <si>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</si>
  <si>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</si>
  <si>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</si>
  <si>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</si>
  <si>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</si>
  <si>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</si>
  <si>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</si>
  <si>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</si>
  <si>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</si>
  <si>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</si>
  <si>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</si>
  <si>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</si>
  <si>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</si>
  <si>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</si>
  <si>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</si>
  <si>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</si>
  <si>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</si>
  <si>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</si>
  <si>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</si>
  <si>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</si>
  <si>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</si>
  <si>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</si>
  <si>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</si>
  <si>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</si>
  <si>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</si>
  <si>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</si>
  <si>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</si>
  <si>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</si>
  <si>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</si>
  <si>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</si>
  <si>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</si>
  <si>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</si>
  <si>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</si>
  <si>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</si>
  <si>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</si>
  <si>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</si>
  <si>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</si>
  <si>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</si>
  <si>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</si>
  <si>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</si>
  <si>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</si>
  <si>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</si>
  <si>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</si>
  <si>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</si>
  <si>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</si>
  <si>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</si>
  <si>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</si>
  <si>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</si>
  <si>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</si>
  <si>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</si>
  <si>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</si>
  <si>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</si>
  <si>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</si>
  <si>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</si>
  <si>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</si>
  <si>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</si>
  <si>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</si>
  <si>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</si>
  <si>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</si>
  <si>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</si>
  <si>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</si>
  <si>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</si>
  <si>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</si>
  <si>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</si>
  <si>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</si>
  <si>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</si>
  <si>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</si>
  <si>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</si>
  <si>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</si>
  <si>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</si>
  <si>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</si>
  <si>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</si>
  <si>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</si>
  <si>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</si>
  <si>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</si>
  <si>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</si>
  <si>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</si>
  <si>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</si>
  <si>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</si>
  <si>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</si>
  <si>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</si>
  <si>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</si>
  <si>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</si>
  <si>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</si>
  <si>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</si>
  <si>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</si>
  <si>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</si>
  <si>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</si>
  <si>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</si>
  <si>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</si>
  <si>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</si>
  <si>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</si>
  <si>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</si>
  <si>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</si>
  <si>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</si>
  <si>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</si>
  <si>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</si>
  <si>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</si>
  <si>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</si>
  <si>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</si>
  <si>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</si>
  <si>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</si>
  <si>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</si>
  <si>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</si>
  <si>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</si>
  <si>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</si>
  <si>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</si>
  <si>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</si>
  <si>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</si>
  <si>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</si>
  <si>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</si>
  <si>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</si>
  <si>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</si>
  <si>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</si>
  <si>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</si>
  <si>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</si>
  <si>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</si>
  <si>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</si>
  <si>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</si>
  <si>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</si>
  <si>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</si>
  <si>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</si>
  <si>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</si>
  <si>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</si>
  <si>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</si>
  <si>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</si>
  <si>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</si>
  <si>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</si>
  <si>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</si>
  <si>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</si>
  <si>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</si>
  <si>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</si>
  <si>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</si>
  <si>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</si>
  <si>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</si>
  <si>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</si>
  <si>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</si>
  <si>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</si>
  <si>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</si>
  <si>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</si>
  <si>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</si>
  <si>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</si>
  <si>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</si>
  <si>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</si>
  <si>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</si>
  <si>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</si>
  <si>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</si>
  <si>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</si>
  <si>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</si>
  <si>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</si>
  <si>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</si>
  <si>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</si>
  <si>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</si>
  <si>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</si>
  <si>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</si>
  <si>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</si>
  <si>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</si>
  <si>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</si>
  <si>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</si>
  <si>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</si>
  <si>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</si>
  <si>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</si>
  <si>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</si>
  <si>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</si>
  <si>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</si>
  <si>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</si>
  <si>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</si>
  <si>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</si>
  <si>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</si>
  <si>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</si>
  <si>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</si>
  <si>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</si>
  <si>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</si>
  <si>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</si>
  <si>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</si>
  <si>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</si>
  <si>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</si>
  <si>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</si>
  <si>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</si>
  <si>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</si>
  <si>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</si>
  <si>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</si>
  <si>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</si>
  <si>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</si>
  <si>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</si>
  <si>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</si>
  <si>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</si>
  <si>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</si>
  <si>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</si>
  <si>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</si>
  <si>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</si>
  <si>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</si>
  <si>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</si>
  <si>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</si>
  <si>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</si>
  <si>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</si>
  <si>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</si>
  <si>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</si>
  <si>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</si>
  <si>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</si>
  <si>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</si>
  <si>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</si>
  <si>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</si>
  <si>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</si>
  <si>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</si>
  <si>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</si>
  <si>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</si>
  <si>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</si>
  <si>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</si>
  <si>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</si>
  <si>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</si>
  <si>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</si>
  <si>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</si>
  <si>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</si>
  <si>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</si>
  <si>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</si>
  <si>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</si>
  <si>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</si>
  <si>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</si>
  <si>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</si>
  <si>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</si>
  <si>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</si>
  <si>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</si>
  <si>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</si>
  <si>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</si>
  <si>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</si>
  <si>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</si>
  <si>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</si>
  <si>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</si>
  <si>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</si>
  <si>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</si>
  <si>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</si>
  <si>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</si>
  <si>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</si>
  <si>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</si>
  <si>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</si>
  <si>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</si>
  <si>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</si>
  <si>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</si>
  <si>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</si>
  <si>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</si>
  <si>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</si>
  <si>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</si>
  <si>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</si>
  <si>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</si>
  <si>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</si>
  <si>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</si>
  <si>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</si>
  <si>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</si>
  <si>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</si>
  <si>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</si>
  <si>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</si>
  <si>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</si>
  <si>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</si>
  <si>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</si>
  <si>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</si>
  <si>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</si>
  <si>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</si>
  <si>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</si>
  <si>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</si>
  <si>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</si>
  <si>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</si>
  <si>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</si>
  <si>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</si>
  <si>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</si>
  <si>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</si>
  <si>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</si>
  <si>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</si>
  <si>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</si>
  <si>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</si>
  <si>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</si>
  <si>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</si>
  <si>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</si>
  <si>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</si>
  <si>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</si>
  <si>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</si>
  <si>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</si>
  <si>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</si>
  <si>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</si>
  <si>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</si>
  <si>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</si>
  <si>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</si>
  <si>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</si>
  <si>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</si>
  <si>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</si>
  <si>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</si>
  <si>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</si>
  <si>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</si>
  <si>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</si>
  <si>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</si>
  <si>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</si>
  <si>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</si>
  <si>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</si>
  <si>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</si>
  <si>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</si>
  <si>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</si>
  <si>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</si>
  <si>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</si>
  <si>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</si>
  <si>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</si>
  <si>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</si>
  <si>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</si>
  <si>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</si>
  <si>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</si>
  <si>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</si>
  <si>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</si>
  <si>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</si>
  <si>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</si>
  <si>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</si>
  <si>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</si>
  <si>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</si>
  <si>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</si>
  <si>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</si>
  <si>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</si>
  <si>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</si>
  <si>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</si>
  <si>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</si>
  <si>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</si>
  <si>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</si>
  <si>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</si>
  <si>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</si>
  <si>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</si>
  <si>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</si>
  <si>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</si>
  <si>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</si>
  <si>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</si>
  <si>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</si>
  <si>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</si>
  <si>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</si>
  <si>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</si>
  <si>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</si>
  <si>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</si>
  <si>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</si>
  <si>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</si>
  <si>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</si>
  <si>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</si>
  <si>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</si>
  <si>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</si>
  <si>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</si>
  <si>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</si>
  <si>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</si>
  <si>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</si>
  <si>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</si>
  <si>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</si>
  <si>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</si>
  <si>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</si>
  <si>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</si>
  <si>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</si>
  <si>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</si>
  <si>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</si>
  <si>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</si>
  <si>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</si>
  <si>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</si>
  <si>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</si>
  <si>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</si>
  <si>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</si>
  <si>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</si>
  <si>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</si>
  <si>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</si>
  <si>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</si>
  <si>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</si>
  <si>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</si>
  <si>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</si>
  <si>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</si>
  <si>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</si>
  <si>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</si>
  <si>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</si>
  <si>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</si>
  <si>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</si>
  <si>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</si>
  <si>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</si>
  <si>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</si>
  <si>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</si>
  <si>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</si>
  <si>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</si>
  <si>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</si>
  <si>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</si>
  <si>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</si>
  <si>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</si>
  <si>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</si>
  <si>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</si>
  <si>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</si>
  <si>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</si>
  <si>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</si>
  <si>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</si>
  <si>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</si>
  <si>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</si>
  <si>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</si>
  <si>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</si>
  <si>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</si>
  <si>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</si>
  <si>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</si>
  <si>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</si>
  <si>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</si>
  <si>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</si>
  <si>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</si>
  <si>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</si>
  <si>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</si>
  <si>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</si>
  <si>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</si>
  <si>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</si>
  <si>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</si>
  <si>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</si>
  <si>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</si>
  <si>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</si>
  <si>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</si>
  <si>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</si>
  <si>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</si>
  <si>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</si>
  <si>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</si>
  <si>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</si>
  <si>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</si>
  <si>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</si>
  <si>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</si>
  <si>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</si>
  <si>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</si>
  <si>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</si>
  <si>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</si>
  <si>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</si>
  <si>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</si>
  <si>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</si>
  <si>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</si>
  <si>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</si>
  <si>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</si>
  <si>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</si>
  <si>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</si>
  <si>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</si>
  <si>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</si>
  <si>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</si>
  <si>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</si>
  <si>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</si>
  <si>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</si>
  <si>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</si>
  <si>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</si>
  <si>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</si>
  <si>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</si>
  <si>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</si>
  <si>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</si>
  <si>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</si>
  <si>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</si>
  <si>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</si>
  <si>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</si>
  <si>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</si>
  <si>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</si>
  <si>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</si>
  <si>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</si>
  <si>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</si>
  <si>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</si>
  <si>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</si>
  <si>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</si>
  <si>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</si>
  <si>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</si>
  <si>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</si>
  <si>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</si>
  <si>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</si>
  <si>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</si>
  <si>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</si>
  <si>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</si>
  <si>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</si>
  <si>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</si>
  <si>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</si>
  <si>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</si>
  <si>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</si>
  <si>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</si>
  <si>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</si>
  <si>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</si>
  <si>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</si>
  <si>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</si>
  <si>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</si>
  <si>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</si>
  <si>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</si>
  <si>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</si>
  <si>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</si>
  <si>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</si>
  <si>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</si>
  <si>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</si>
  <si>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</si>
  <si>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</si>
  <si>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</si>
  <si>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</si>
  <si>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</si>
  <si>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</si>
  <si>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</si>
  <si>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</si>
  <si>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</si>
  <si>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</si>
  <si>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</si>
  <si>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</si>
  <si>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</si>
  <si>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</si>
  <si>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</si>
  <si>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</si>
  <si>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</si>
  <si>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</si>
  <si>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</si>
  <si>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</si>
  <si>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</si>
  <si>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</si>
  <si>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</si>
  <si>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</si>
  <si>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</si>
  <si>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</si>
  <si>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</si>
  <si>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</si>
  <si>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</si>
  <si>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</si>
  <si>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</si>
  <si>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</si>
  <si>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</si>
  <si>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</si>
  <si>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</si>
  <si>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</si>
  <si>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</si>
  <si>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</si>
  <si>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</si>
  <si>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</si>
  <si>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</si>
  <si>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</si>
  <si>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</si>
  <si>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</si>
  <si>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</si>
  <si>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</si>
  <si>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</si>
  <si>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</si>
  <si>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</si>
  <si>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</si>
  <si>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</si>
  <si>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</si>
  <si>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</si>
  <si>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</si>
  <si>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</si>
  <si>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</si>
  <si>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</si>
  <si>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</si>
  <si>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</si>
  <si>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</si>
  <si>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</si>
  <si>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</si>
  <si>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</si>
  <si>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</si>
  <si>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</si>
  <si>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</si>
  <si>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</si>
  <si>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</si>
  <si>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</si>
  <si>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</si>
  <si>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</si>
  <si>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</si>
  <si>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</si>
  <si>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</si>
  <si>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</si>
  <si>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</si>
  <si>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</si>
  <si>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</si>
  <si>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</si>
  <si>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</si>
  <si>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</si>
  <si>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</si>
  <si>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</si>
  <si>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</si>
  <si>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</si>
  <si>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</si>
  <si>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</si>
  <si>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</si>
  <si>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</si>
  <si>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</si>
  <si>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</si>
  <si>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</si>
  <si>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</si>
  <si>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</si>
  <si>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</si>
  <si>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</si>
  <si>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</si>
  <si>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</si>
  <si>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</si>
  <si>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</si>
  <si>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</si>
  <si>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</si>
  <si>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</si>
  <si>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</si>
  <si>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</si>
  <si>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</si>
  <si>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</si>
  <si>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</si>
  <si>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</si>
  <si>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</si>
  <si>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</si>
  <si>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</si>
  <si>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</si>
  <si>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</si>
  <si>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</si>
  <si>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</si>
  <si>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</si>
  <si>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</si>
  <si>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</si>
  <si>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</si>
  <si>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</si>
  <si>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</si>
  <si>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</si>
  <si>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</si>
  <si>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</si>
  <si>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</si>
  <si>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</si>
  <si>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</si>
  <si>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</si>
  <si>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</si>
  <si>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</si>
  <si>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</si>
  <si>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</si>
  <si>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</si>
  <si>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</si>
  <si>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</si>
  <si>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</si>
  <si>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</si>
  <si>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</si>
  <si>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</si>
  <si>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</si>
  <si>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</si>
  <si>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</si>
  <si>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</si>
  <si>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</si>
  <si>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</si>
  <si>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</si>
  <si>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</si>
  <si>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</si>
  <si>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</si>
  <si>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</si>
  <si>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</si>
  <si>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</si>
  <si>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</si>
  <si>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</si>
  <si>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</si>
  <si>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</si>
  <si>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</si>
  <si>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</si>
  <si>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</si>
  <si>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</si>
  <si>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</si>
  <si>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</si>
  <si>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</si>
  <si>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</si>
  <si>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</si>
  <si>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</si>
  <si>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</si>
  <si>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</si>
  <si>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</si>
  <si>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</si>
  <si>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</si>
  <si>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</si>
  <si>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</si>
  <si>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</si>
  <si>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</si>
  <si>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</si>
  <si>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</si>
  <si>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</si>
  <si>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</si>
  <si>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</si>
  <si>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</si>
  <si>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</si>
  <si>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</si>
  <si>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</si>
  <si>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</si>
  <si>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</si>
  <si>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</si>
  <si>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</si>
  <si>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</si>
  <si>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</si>
  <si>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</si>
  <si>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</si>
  <si>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</si>
  <si>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</si>
  <si>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</si>
  <si>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</si>
  <si>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</si>
  <si>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</si>
  <si>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</si>
  <si>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</si>
  <si>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</si>
  <si>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</si>
  <si>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</si>
  <si>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</si>
  <si>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</si>
  <si>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</si>
  <si>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</si>
  <si>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</si>
  <si>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</si>
  <si>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</si>
  <si>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</si>
  <si>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</si>
  <si>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</si>
  <si>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</si>
  <si>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</si>
  <si>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</si>
  <si>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</si>
  <si>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</si>
  <si>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</si>
  <si>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</si>
  <si>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</si>
  <si>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</si>
  <si>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</si>
  <si>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</si>
  <si>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</si>
  <si>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</si>
  <si>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</si>
  <si>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</si>
  <si>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</si>
  <si>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</si>
  <si>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</si>
  <si>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</si>
  <si>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</si>
  <si>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</si>
  <si>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</si>
  <si>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</si>
  <si>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</si>
  <si>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</si>
  <si>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</si>
  <si>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</si>
  <si>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</si>
  <si>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</si>
  <si>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</si>
  <si>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</si>
  <si>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</si>
  <si>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</si>
  <si>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</si>
  <si>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</si>
  <si>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</si>
  <si>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</si>
  <si>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</si>
  <si>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</si>
  <si>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</si>
  <si>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</si>
  <si>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</si>
  <si>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</si>
  <si>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</si>
  <si>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</si>
  <si>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</si>
  <si>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</si>
  <si>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</si>
  <si>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</si>
  <si>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</si>
  <si>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</si>
  <si>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</si>
  <si>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</si>
  <si>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</si>
  <si>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</si>
  <si>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</si>
  <si>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</si>
  <si>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</si>
  <si>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</si>
  <si>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</si>
  <si>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</si>
  <si>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</si>
  <si>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</si>
  <si>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</si>
  <si>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</si>
  <si>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</si>
  <si>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</si>
  <si>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</si>
  <si>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</si>
  <si>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</si>
  <si>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</si>
  <si>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</si>
  <si>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</si>
  <si>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</si>
  <si>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</si>
  <si>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</si>
  <si>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</si>
  <si>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</si>
  <si>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</si>
  <si>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</si>
  <si>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</si>
  <si>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</si>
  <si>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</si>
  <si>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</si>
  <si>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</si>
  <si>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</si>
  <si>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</si>
  <si>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</si>
  <si>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</si>
  <si>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</si>
  <si>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</si>
  <si>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</si>
  <si>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</si>
  <si>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</si>
  <si>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</si>
  <si>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</si>
  <si>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</si>
  <si>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</si>
  <si>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</si>
  <si>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</si>
  <si>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</si>
  <si>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</si>
  <si>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</si>
  <si>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</si>
  <si>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</si>
  <si>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</si>
  <si>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</si>
  <si>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</si>
  <si>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</si>
  <si>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</si>
  <si>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</si>
  <si>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</si>
  <si>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</si>
  <si>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</si>
  <si>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</si>
  <si>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</si>
  <si>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</si>
  <si>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</si>
  <si>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</si>
  <si>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</si>
  <si>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</si>
  <si>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</si>
  <si>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</si>
  <si>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</si>
  <si>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</si>
  <si>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</si>
  <si>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</si>
  <si>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</si>
  <si>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</si>
  <si>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</si>
  <si>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</si>
  <si>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</si>
  <si>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</si>
  <si>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</si>
  <si>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</si>
  <si>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</si>
  <si>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</si>
  <si>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</si>
  <si>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</si>
  <si>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</si>
  <si>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</si>
  <si>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</si>
  <si>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</si>
  <si>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</si>
  <si>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</si>
  <si>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</si>
  <si>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</si>
  <si>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</si>
  <si>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</si>
  <si>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</si>
  <si>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</si>
  <si>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</si>
  <si>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</si>
  <si>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</si>
  <si>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</si>
  <si>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</si>
  <si>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</si>
  <si>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</si>
  <si>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</si>
  <si>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</si>
  <si>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</si>
  <si>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</si>
  <si>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</si>
  <si>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</si>
  <si>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</si>
  <si>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</si>
  <si>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</si>
  <si>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</si>
  <si>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</si>
  <si>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</si>
  <si>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</si>
  <si>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</si>
  <si>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</si>
  <si>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</si>
  <si>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</si>
  <si>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</si>
  <si>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</si>
  <si>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</si>
  <si>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</si>
  <si>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</si>
  <si>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</si>
  <si>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</si>
  <si>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</si>
  <si>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</si>
  <si>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</si>
  <si>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</si>
  <si>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</si>
  <si>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</si>
  <si>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</si>
  <si>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</si>
  <si>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</si>
  <si>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</si>
  <si>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</si>
  <si>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</si>
  <si>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</si>
  <si>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</si>
  <si>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</si>
  <si>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</si>
  <si>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</si>
  <si>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</si>
  <si>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</si>
  <si>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</si>
  <si>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</si>
  <si>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</si>
  <si>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</si>
  <si>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</si>
  <si>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</si>
  <si>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</si>
  <si>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</si>
  <si>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</si>
  <si>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</si>
  <si>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</si>
  <si>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</si>
  <si>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</si>
  <si>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</si>
  <si>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</si>
  <si>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</si>
  <si>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</si>
  <si>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</si>
  <si>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</si>
  <si>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</si>
  <si>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</si>
  <si>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</si>
  <si>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</si>
  <si>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</si>
  <si>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</si>
  <si>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</si>
  <si>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</si>
  <si>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</si>
  <si>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</si>
  <si>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</si>
  <si>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</si>
  <si>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</si>
  <si>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</si>
  <si>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</si>
  <si>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</si>
  <si>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</si>
  <si>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</si>
  <si>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</si>
  <si>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</si>
  <si>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</si>
  <si>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</si>
  <si>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</si>
  <si>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</si>
  <si>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</si>
  <si>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</si>
  <si>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</si>
  <si>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</si>
  <si>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</si>
  <si>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</si>
  <si>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</si>
  <si>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</si>
  <si>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</si>
  <si>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</si>
  <si>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</si>
  <si>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</si>
  <si>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</si>
  <si>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</si>
  <si>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</si>
  <si>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</si>
  <si>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</si>
  <si>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</si>
  <si>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</si>
  <si>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</si>
  <si>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</si>
  <si>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</si>
  <si>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</si>
  <si>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</si>
  <si>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</si>
  <si>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</si>
  <si>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</si>
  <si>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</si>
  <si>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</si>
  <si>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</si>
  <si>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</si>
  <si>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</si>
  <si>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</si>
  <si>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</si>
  <si>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</si>
  <si>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</si>
  <si>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</si>
  <si>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</si>
  <si>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</si>
  <si>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</si>
  <si>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</si>
  <si>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</si>
  <si>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</si>
  <si>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</si>
  <si>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</si>
  <si>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</si>
  <si>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</si>
  <si>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</si>
  <si>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</si>
  <si>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</si>
  <si>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</si>
  <si>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</si>
  <si>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</si>
  <si>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</si>
  <si>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</si>
  <si>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</si>
  <si>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</si>
  <si>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</si>
  <si>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</si>
  <si>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</si>
  <si>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</si>
  <si>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</si>
  <si>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</si>
  <si>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</si>
  <si>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</si>
  <si>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</si>
  <si>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</si>
  <si>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</si>
  <si>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</si>
  <si>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</si>
  <si>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</si>
  <si>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</si>
  <si>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</si>
  <si>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</si>
  <si>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</si>
  <si>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</si>
  <si>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</si>
  <si>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</si>
  <si>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</si>
  <si>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</si>
  <si>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</si>
  <si>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</si>
  <si>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</si>
  <si>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</si>
  <si>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</si>
  <si>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</si>
  <si>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</si>
  <si>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</si>
  <si>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</si>
  <si>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</si>
  <si>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</si>
  <si>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</si>
  <si>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</si>
  <si>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</si>
  <si>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</si>
  <si>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</si>
  <si>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</si>
  <si>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</si>
  <si>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</si>
  <si>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</si>
  <si>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</si>
  <si>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</si>
  <si>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</si>
  <si>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</si>
  <si>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</si>
  <si>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</si>
  <si>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</si>
  <si>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</si>
  <si>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</si>
  <si>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</si>
  <si>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</si>
  <si>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</si>
  <si>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</si>
  <si>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</si>
  <si>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</si>
  <si>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</si>
  <si>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</si>
  <si>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</si>
  <si>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</si>
  <si>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</si>
  <si>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</si>
  <si>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</si>
  <si>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</si>
  <si>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</si>
  <si>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</si>
  <si>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</si>
  <si>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</si>
  <si>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</si>
  <si>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</si>
  <si>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</si>
  <si>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</si>
  <si>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</si>
  <si>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</si>
  <si>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</si>
  <si>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</si>
  <si>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</si>
  <si>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</si>
  <si>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</si>
  <si>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</si>
  <si>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</si>
  <si>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</si>
  <si>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</si>
  <si>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</si>
  <si>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</si>
  <si>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</si>
  <si>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</si>
  <si>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</si>
  <si>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</si>
  <si>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</si>
  <si>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</si>
  <si>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</si>
  <si>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</si>
  <si>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</si>
  <si>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</si>
  <si>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</si>
  <si>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</si>
  <si>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</si>
  <si>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</si>
  <si>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</si>
  <si>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</si>
  <si>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</si>
  <si>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</si>
  <si>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</si>
  <si>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</si>
  <si>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</si>
  <si>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</si>
  <si>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</si>
  <si>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</si>
  <si>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</si>
  <si>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</si>
  <si>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</si>
  <si>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</si>
  <si>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</si>
  <si>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</si>
  <si>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</si>
  <si>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</si>
  <si>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</si>
  <si>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</si>
  <si>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</si>
  <si>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</si>
  <si>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</si>
  <si>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</si>
  <si>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</si>
  <si>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</si>
  <si>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</si>
  <si>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</si>
  <si>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</si>
  <si>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</si>
  <si>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</si>
  <si>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</si>
  <si>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</si>
  <si>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</si>
  <si>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</si>
  <si>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</si>
  <si>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</si>
  <si>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</si>
  <si>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</si>
  <si>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</si>
  <si>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</si>
  <si>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</si>
  <si>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</si>
  <si>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</si>
  <si>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</si>
  <si>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</si>
  <si>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</si>
  <si>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</si>
  <si>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</si>
  <si>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</si>
  <si>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</si>
  <si>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</si>
  <si>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</si>
  <si>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</si>
  <si>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</si>
  <si>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</si>
  <si>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</si>
  <si>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</si>
  <si>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</si>
  <si>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</si>
  <si>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</si>
  <si>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</si>
  <si>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</si>
  <si>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</si>
  <si>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</si>
  <si>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</si>
  <si>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</si>
  <si>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</si>
  <si>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</si>
  <si>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</si>
  <si>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</si>
  <si>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</si>
  <si>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</si>
  <si>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</si>
  <si>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</si>
  <si>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</si>
  <si>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</si>
  <si>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</si>
  <si>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</si>
  <si>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</si>
  <si>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</si>
  <si>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</si>
  <si>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</si>
  <si>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</si>
  <si>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</si>
  <si>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</si>
  <si>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</si>
  <si>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</si>
  <si>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</si>
  <si>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</si>
  <si>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</si>
  <si>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</si>
  <si>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</si>
  <si>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</si>
  <si>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</si>
  <si>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</si>
  <si>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</si>
  <si>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</si>
  <si>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</si>
  <si>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</si>
  <si>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</si>
  <si>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</si>
  <si>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</si>
  <si>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</si>
  <si>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</si>
  <si>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</si>
  <si>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</si>
  <si>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</si>
  <si>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</si>
  <si>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</si>
  <si>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</si>
  <si>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</si>
  <si>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</si>
  <si>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</si>
  <si>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</si>
  <si>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</si>
  <si>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</si>
  <si>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</si>
  <si>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</si>
  <si>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</si>
  <si>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</si>
  <si>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</si>
  <si>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</si>
  <si>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</si>
  <si>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</si>
  <si>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</si>
  <si>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</si>
  <si>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</si>
  <si>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</si>
  <si>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</si>
  <si>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</si>
  <si>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</si>
  <si>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</si>
  <si>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</si>
  <si>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</si>
  <si>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</si>
  <si>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</si>
  <si>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</si>
  <si>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</si>
  <si>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</si>
  <si>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</si>
  <si>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</si>
  <si>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</si>
  <si>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</si>
  <si>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</si>
  <si>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</si>
  <si>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</si>
  <si>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</si>
  <si>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</si>
  <si>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</si>
  <si>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</si>
  <si>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</si>
  <si>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</si>
  <si>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</si>
  <si>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</si>
  <si>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</si>
  <si>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</si>
  <si>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</si>
  <si>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</si>
  <si>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</si>
  <si>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</si>
  <si>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</si>
  <si>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</si>
  <si>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</si>
  <si>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</si>
  <si>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</si>
  <si>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</si>
  <si>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</si>
  <si>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</si>
  <si>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</si>
  <si>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</si>
  <si>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</si>
  <si>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</si>
  <si>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</si>
  <si>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</si>
  <si>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</si>
  <si>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</si>
  <si>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</si>
  <si>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</si>
  <si>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</si>
  <si>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</si>
  <si>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</si>
  <si>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</si>
  <si>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</si>
  <si>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</si>
  <si>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</si>
  <si>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</si>
  <si>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</si>
  <si>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</si>
  <si>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</si>
  <si>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</si>
  <si>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</si>
  <si>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</si>
  <si>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</si>
  <si>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</si>
  <si>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</si>
  <si>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</si>
  <si>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</si>
  <si>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</si>
  <si>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</si>
  <si>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</si>
  <si>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</si>
  <si>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</si>
  <si>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</si>
  <si>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</si>
  <si>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</si>
  <si>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</si>
  <si>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</si>
  <si>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</si>
  <si>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</si>
  <si>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</si>
  <si>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</si>
  <si>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</si>
  <si>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</si>
  <si>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</si>
  <si>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</si>
  <si>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</si>
  <si>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</si>
  <si>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</si>
  <si>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</si>
  <si>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</si>
  <si>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</si>
  <si>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</si>
  <si>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</si>
  <si>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</si>
  <si>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</si>
  <si>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</si>
  <si>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</si>
  <si>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</si>
  <si>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</si>
  <si>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</si>
  <si>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</si>
  <si>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</si>
  <si>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</si>
  <si>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</si>
  <si>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</si>
  <si>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</si>
  <si>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</si>
  <si>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</si>
  <si>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</si>
  <si>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</si>
  <si>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</si>
  <si>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</si>
  <si>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</si>
  <si>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</si>
  <si>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</si>
  <si>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</si>
  <si>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</si>
  <si>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</si>
  <si>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</si>
  <si>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</si>
  <si>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</si>
  <si>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</si>
  <si>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</si>
  <si>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</si>
  <si>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</si>
  <si>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</si>
  <si>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</si>
  <si>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</si>
  <si>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</si>
  <si>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</si>
  <si>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</si>
  <si>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</si>
  <si>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</si>
  <si>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</si>
  <si>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</si>
  <si>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</si>
  <si>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</si>
  <si>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</si>
  <si>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</si>
  <si>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</si>
  <si>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</si>
  <si>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</si>
  <si>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</si>
  <si>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</si>
  <si>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</si>
  <si>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</si>
  <si>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</si>
  <si>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</si>
  <si>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</si>
  <si>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</si>
  <si>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</si>
  <si>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</si>
  <si>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</si>
  <si>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</si>
  <si>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</si>
  <si>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</si>
  <si>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</si>
  <si>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</si>
  <si>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</si>
  <si>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</si>
  <si>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</si>
  <si>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</si>
  <si>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</si>
  <si>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</si>
  <si>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</si>
  <si>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</si>
  <si>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</si>
  <si>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</si>
  <si>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</si>
  <si>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</si>
  <si>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</si>
  <si>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</si>
  <si>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</si>
  <si>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</si>
  <si>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</si>
  <si>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</si>
  <si>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</si>
  <si>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</si>
  <si>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</si>
  <si>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</si>
  <si>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</si>
  <si>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</si>
  <si>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</si>
  <si>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</si>
  <si>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</si>
  <si>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</si>
  <si>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</si>
  <si>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</si>
  <si>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</si>
  <si>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</si>
  <si>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</si>
  <si>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</si>
  <si>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</si>
  <si>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</si>
  <si>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</si>
  <si>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</si>
  <si>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</si>
  <si>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</si>
  <si>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</si>
  <si>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</si>
  <si>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</si>
  <si>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</si>
  <si>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</si>
  <si>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</si>
  <si>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</si>
  <si>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</si>
  <si>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</si>
  <si>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</si>
  <si>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</si>
  <si>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</si>
  <si>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</si>
  <si>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</si>
  <si>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</si>
  <si>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</si>
  <si>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</si>
  <si>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</si>
  <si>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</si>
  <si>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</si>
  <si>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</si>
  <si>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</si>
  <si>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</si>
  <si>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</si>
  <si>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</si>
  <si>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</si>
  <si>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</si>
  <si>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</si>
  <si>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</si>
  <si>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</si>
  <si>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</si>
  <si>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</si>
  <si>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</si>
  <si>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</si>
  <si>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</si>
  <si>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</si>
  <si>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</si>
  <si>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</si>
  <si>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</si>
  <si>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</si>
  <si>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</si>
  <si>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</si>
  <si>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</si>
  <si>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</si>
  <si>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</si>
  <si>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</si>
  <si>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</si>
  <si>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</si>
  <si>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</si>
  <si>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</si>
  <si>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</si>
  <si>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</si>
  <si>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</si>
  <si>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</si>
  <si>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</si>
  <si>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</si>
  <si>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</si>
  <si>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</si>
  <si>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</si>
  <si>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</si>
  <si>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</si>
  <si>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</si>
  <si>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</si>
  <si>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</si>
  <si>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</si>
  <si>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</si>
  <si>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</si>
  <si>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</si>
  <si>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</si>
  <si>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</si>
  <si>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</si>
  <si>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</si>
  <si>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</si>
  <si>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</si>
  <si>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</si>
  <si>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</si>
  <si>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</si>
  <si>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</si>
  <si>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</si>
  <si>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</si>
  <si>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</si>
  <si>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</si>
  <si>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</si>
  <si>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</si>
  <si>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</si>
  <si>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</si>
  <si>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</si>
  <si>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</si>
  <si>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</si>
  <si>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</si>
  <si>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</si>
  <si>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</si>
  <si>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</si>
  <si>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</si>
  <si>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</si>
  <si>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</si>
  <si>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</si>
  <si>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</si>
  <si>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</si>
  <si>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</si>
  <si>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</si>
  <si>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</si>
  <si>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</si>
  <si>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</si>
  <si>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</si>
  <si>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</si>
  <si>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</si>
  <si>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</si>
  <si>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</si>
  <si>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</si>
  <si>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</si>
  <si>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</si>
  <si>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</si>
  <si>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</si>
  <si>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</si>
  <si>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</si>
  <si>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</si>
  <si>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</si>
  <si>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</si>
  <si>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</si>
  <si>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</si>
  <si>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</si>
  <si>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</si>
  <si>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</si>
  <si>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</si>
  <si>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</si>
  <si>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</si>
  <si>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</si>
  <si>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</si>
  <si>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</si>
  <si>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</si>
  <si>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</si>
  <si>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</si>
  <si>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</si>
  <si>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</si>
  <si>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</si>
  <si>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</si>
  <si>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</si>
  <si>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</si>
  <si>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</si>
  <si>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</si>
  <si>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</si>
  <si>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</si>
  <si>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</si>
  <si>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</si>
  <si>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</si>
  <si>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</si>
  <si>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</si>
  <si>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</si>
  <si>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</si>
  <si>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</si>
  <si>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</si>
  <si>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</si>
  <si>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</si>
  <si>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</si>
  <si>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</si>
  <si>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</si>
  <si>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</si>
  <si>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</si>
  <si>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</si>
  <si>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</si>
  <si>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</si>
  <si>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</si>
  <si>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</si>
  <si>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</si>
  <si>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</si>
  <si>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</si>
  <si>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</si>
  <si>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</si>
  <si>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</si>
  <si>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</si>
  <si>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</si>
  <si>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</si>
  <si>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</si>
  <si>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</si>
  <si>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</si>
  <si>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</si>
  <si>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</si>
  <si>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</si>
  <si>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</si>
  <si>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</si>
  <si>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</si>
  <si>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</si>
  <si>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</si>
  <si>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</si>
  <si>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</si>
  <si>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</si>
  <si>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</si>
  <si>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</si>
  <si>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</si>
  <si>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</si>
  <si>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</si>
  <si>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</si>
  <si>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</si>
  <si>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</si>
  <si>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</si>
  <si>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</si>
  <si>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</si>
  <si>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</si>
  <si>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</si>
  <si>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</si>
  <si>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</si>
  <si>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</si>
  <si>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</si>
  <si>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</si>
  <si>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</si>
  <si>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</si>
  <si>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</si>
  <si>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</si>
  <si>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</si>
  <si>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</si>
  <si>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</si>
  <si>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</si>
  <si>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</si>
  <si>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</si>
  <si>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</si>
  <si>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</si>
  <si>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</si>
  <si>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</si>
  <si>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</si>
  <si>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</si>
  <si>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</si>
  <si>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</si>
  <si>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</si>
  <si>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</si>
  <si>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</si>
  <si>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</si>
  <si>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</si>
  <si>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</si>
  <si>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</si>
  <si>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</si>
  <si>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</si>
  <si>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</si>
  <si>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</si>
  <si>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</si>
  <si>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</si>
  <si>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</si>
  <si>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</si>
  <si>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</si>
  <si>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</si>
  <si>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</si>
  <si>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</si>
  <si>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</si>
  <si>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</si>
  <si>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</si>
  <si>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</si>
  <si>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</si>
  <si>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</si>
  <si>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</si>
  <si>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</si>
  <si>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</si>
  <si>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</si>
  <si>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</si>
  <si>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</si>
  <si>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</si>
  <si>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</si>
  <si>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</si>
  <si>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</si>
  <si>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</si>
  <si>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</si>
  <si>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</si>
  <si>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</si>
  <si>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</si>
  <si>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</si>
  <si>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</si>
  <si>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</si>
  <si>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</si>
  <si>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</si>
  <si>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</si>
  <si>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</si>
  <si>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</si>
  <si>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</si>
  <si>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</si>
  <si>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</si>
  <si>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</si>
  <si>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</si>
  <si>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</si>
  <si>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</si>
  <si>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</si>
  <si>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</si>
  <si>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</si>
  <si>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</si>
  <si>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</si>
  <si>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</si>
  <si>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</si>
  <si>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</si>
  <si>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</si>
  <si>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</si>
  <si>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</si>
  <si>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</si>
  <si>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</si>
  <si>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</si>
  <si>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</si>
  <si>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</si>
  <si>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</si>
  <si>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</si>
  <si>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</si>
  <si>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</si>
  <si>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</si>
  <si>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</si>
  <si>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</si>
  <si>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</si>
  <si>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</si>
  <si>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</si>
  <si>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</si>
  <si>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</si>
  <si>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</si>
  <si>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</si>
  <si>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</si>
  <si>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</si>
  <si>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</si>
  <si>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</si>
  <si>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</si>
  <si>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</si>
  <si>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</si>
  <si>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</si>
  <si>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</si>
  <si>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</si>
  <si>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</si>
  <si>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</si>
  <si>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</si>
  <si>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</si>
  <si>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</si>
  <si>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</si>
  <si>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</si>
  <si>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</si>
  <si>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</si>
  <si>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</si>
  <si>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</si>
  <si>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</si>
  <si>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</si>
  <si>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</si>
  <si>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</si>
  <si>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</si>
  <si>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</si>
  <si>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</si>
  <si>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</si>
  <si>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</si>
  <si>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</si>
  <si>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</si>
  <si>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</si>
  <si>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</si>
  <si>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</si>
  <si>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</si>
  <si>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</si>
  <si>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</si>
  <si>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</si>
  <si>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</si>
  <si>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</si>
  <si>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</si>
  <si>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</si>
  <si>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</si>
  <si>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</si>
  <si>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</si>
  <si>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</si>
  <si>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</si>
  <si>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</si>
  <si>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</si>
  <si>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</si>
  <si>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</si>
  <si>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</si>
  <si>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</si>
  <si>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</si>
  <si>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</si>
  <si>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</si>
  <si>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</si>
  <si>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</si>
  <si>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</si>
  <si>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</si>
  <si>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</si>
  <si>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</si>
  <si>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</si>
  <si>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</si>
  <si>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</si>
  <si>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</si>
  <si>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</si>
  <si>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</si>
  <si>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</si>
  <si>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</si>
  <si>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</si>
  <si>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</si>
  <si>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</si>
  <si>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</si>
  <si>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</si>
  <si>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</si>
  <si>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</si>
  <si>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</si>
  <si>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</si>
  <si>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</si>
  <si>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</si>
  <si>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</si>
  <si>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</si>
  <si>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</si>
  <si>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</si>
  <si>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</si>
  <si>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</si>
  <si>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</si>
  <si>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</si>
  <si>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</si>
  <si>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</si>
  <si>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</si>
  <si>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</si>
  <si>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</si>
  <si>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</si>
  <si>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</si>
  <si>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</si>
  <si>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</si>
  <si>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</si>
  <si>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</si>
  <si>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</si>
  <si>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</si>
  <si>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</si>
  <si>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</si>
  <si>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</si>
  <si>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</si>
  <si>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</si>
  <si>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</si>
  <si>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</si>
  <si>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</si>
  <si>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</si>
  <si>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</si>
  <si>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</si>
  <si>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</si>
  <si>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</si>
  <si>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</si>
  <si>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</si>
  <si>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</si>
  <si>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</si>
  <si>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</si>
  <si>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</si>
  <si>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</si>
  <si>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</si>
  <si>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</si>
  <si>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</si>
  <si>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</si>
  <si>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</si>
  <si>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</si>
  <si>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</si>
  <si>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</si>
  <si>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</si>
  <si>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</si>
  <si>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</si>
  <si>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</si>
  <si>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</si>
  <si>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</si>
  <si>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</si>
  <si>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</si>
  <si>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</si>
  <si>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</si>
  <si>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</si>
  <si>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</si>
  <si>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</si>
  <si>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</si>
  <si>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</si>
  <si>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</si>
  <si>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</si>
  <si>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</si>
  <si>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</si>
  <si>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</si>
  <si>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</si>
  <si>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</si>
  <si>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</si>
  <si>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</si>
  <si>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</si>
  <si>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</si>
  <si>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</si>
  <si>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</si>
  <si>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</si>
  <si>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</si>
  <si>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</si>
  <si>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</si>
  <si>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</si>
  <si>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</si>
  <si>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</si>
  <si>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</si>
  <si>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</si>
  <si>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</si>
  <si>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</si>
  <si>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</si>
  <si>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</si>
  <si>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</si>
  <si>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</si>
  <si>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</si>
  <si>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</si>
  <si>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</si>
  <si>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</si>
  <si>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</si>
  <si>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</si>
  <si>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</si>
  <si>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</si>
  <si>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</si>
  <si>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</si>
  <si>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</si>
  <si>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</si>
  <si>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</si>
  <si>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</si>
  <si>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</si>
  <si>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</si>
  <si>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</si>
  <si>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</si>
  <si>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</si>
  <si>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</si>
  <si>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</si>
  <si>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</si>
  <si>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</si>
  <si>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</si>
  <si>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</si>
  <si>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</si>
  <si>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</si>
  <si>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</si>
  <si>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</si>
  <si>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</si>
  <si>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</si>
  <si>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</si>
  <si>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</si>
  <si>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</si>
  <si>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</si>
  <si>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</si>
  <si>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</si>
  <si>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</si>
  <si>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</si>
  <si>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</si>
  <si>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</si>
  <si>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</si>
  <si>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</si>
  <si>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</si>
  <si>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</si>
  <si>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</si>
  <si>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</si>
  <si>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</si>
  <si>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</si>
  <si>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</si>
  <si>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</si>
  <si>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</si>
  <si>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</si>
  <si>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</si>
  <si>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</si>
  <si>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</si>
  <si>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</si>
  <si>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</si>
  <si>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</si>
  <si>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</si>
  <si>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</si>
  <si>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</si>
  <si>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</si>
  <si>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</si>
  <si>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</si>
  <si>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</si>
  <si>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</si>
  <si>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</si>
  <si>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</si>
  <si>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</si>
  <si>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</si>
  <si>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</si>
  <si>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</si>
  <si>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</si>
  <si>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</si>
  <si>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</si>
  <si>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</si>
  <si>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</si>
  <si>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</si>
  <si>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</si>
  <si>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</si>
  <si>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</si>
  <si>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</si>
  <si>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</si>
  <si>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</si>
  <si>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</si>
  <si>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</si>
  <si>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</si>
  <si>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</si>
  <si>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</si>
  <si>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</si>
  <si>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</si>
  <si>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</si>
  <si>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</si>
  <si>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</si>
  <si>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</si>
  <si>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</si>
  <si>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</si>
  <si>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</si>
  <si>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</si>
  <si>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</si>
  <si>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</si>
  <si>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</si>
  <si>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</si>
  <si>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</si>
  <si>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</si>
  <si>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</si>
  <si>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</si>
  <si>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</si>
  <si>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</si>
  <si>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</si>
  <si>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</si>
  <si>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</si>
  <si>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</si>
  <si>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</si>
  <si>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</si>
  <si>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</si>
  <si>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</si>
  <si>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</si>
  <si>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</si>
  <si>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</si>
  <si>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</si>
  <si>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</si>
  <si>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</si>
  <si>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</si>
  <si>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</si>
  <si>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</si>
  <si>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</si>
  <si>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</si>
  <si>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</si>
  <si>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</si>
  <si>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</si>
  <si>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</si>
  <si>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</si>
  <si>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</si>
  <si>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</si>
  <si>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</si>
  <si>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</si>
  <si>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</si>
  <si>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</si>
  <si>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</si>
  <si>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</si>
  <si>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</si>
  <si>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</si>
  <si>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</si>
  <si>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</si>
  <si>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</si>
  <si>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</si>
  <si>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</si>
  <si>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</si>
  <si>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</si>
  <si>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</si>
  <si>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</si>
  <si>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</si>
  <si>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</si>
  <si>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</si>
  <si>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</si>
  <si>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</si>
  <si>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</si>
  <si>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</si>
  <si>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</si>
  <si>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</si>
  <si>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</si>
  <si>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</si>
  <si>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</si>
  <si>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</si>
  <si>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</si>
  <si>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</si>
  <si>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</si>
  <si>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</si>
  <si>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</si>
  <si>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</si>
  <si>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</si>
  <si>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</si>
  <si>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</si>
  <si>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</si>
  <si>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</si>
  <si>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</si>
  <si>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</si>
  <si>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</si>
  <si>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</si>
  <si>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</si>
  <si>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</si>
  <si>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</si>
  <si>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</si>
  <si>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</si>
  <si>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</si>
  <si>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</si>
  <si>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</si>
  <si>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</si>
  <si>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</si>
  <si>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</si>
  <si>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</si>
  <si>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</si>
  <si>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</si>
  <si>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</si>
  <si>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</si>
  <si>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</si>
  <si>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</si>
  <si>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</si>
  <si>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</si>
  <si>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</si>
  <si>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</si>
  <si>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</si>
  <si>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</si>
  <si>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</si>
  <si>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</si>
  <si>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</si>
  <si>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</si>
  <si>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</si>
  <si>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</si>
  <si>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</si>
  <si>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</si>
  <si>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</si>
  <si>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</si>
  <si>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</si>
  <si>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</si>
  <si>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</si>
  <si>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</si>
  <si>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</si>
  <si>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</si>
  <si>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</si>
  <si>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</si>
  <si>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</si>
  <si>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</si>
  <si>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</si>
  <si>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</si>
  <si>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</si>
  <si>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</si>
  <si>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</si>
  <si>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</si>
  <si>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</si>
  <si>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</si>
  <si>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</si>
  <si>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</si>
  <si>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</si>
  <si>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</si>
  <si>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</si>
  <si>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</si>
  <si>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</si>
  <si>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</si>
  <si>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</si>
  <si>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</si>
  <si>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</si>
  <si>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</si>
  <si>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</si>
  <si>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</si>
  <si>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</si>
  <si>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</si>
  <si>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</si>
  <si>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</si>
  <si>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</si>
  <si>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</si>
  <si>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</si>
  <si>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</si>
  <si>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</si>
  <si>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</si>
  <si>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</si>
  <si>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</si>
  <si>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</si>
  <si>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</si>
  <si>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</si>
  <si>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</si>
  <si>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</si>
  <si>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</si>
  <si>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</si>
  <si>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</si>
  <si>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</si>
  <si>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</si>
  <si>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</si>
  <si>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</si>
  <si>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</si>
  <si>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</si>
  <si>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</si>
  <si>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</si>
  <si>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</si>
  <si>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</si>
  <si>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</si>
  <si>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</si>
  <si>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</si>
  <si>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</si>
  <si>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</si>
  <si>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</si>
  <si>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</si>
  <si>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</si>
  <si>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</si>
  <si>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</si>
  <si>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</si>
  <si>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</si>
  <si>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</si>
  <si>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</si>
  <si>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</si>
  <si>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</si>
  <si>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</si>
  <si>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</si>
  <si>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</si>
  <si>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</si>
  <si>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</si>
  <si>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</si>
  <si>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</si>
  <si>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</si>
  <si>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</si>
  <si>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</si>
  <si>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</si>
  <si>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</si>
  <si>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</si>
  <si>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</si>
  <si>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</si>
  <si>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</si>
  <si>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</si>
  <si>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</si>
  <si>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</si>
  <si>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</si>
  <si>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</si>
  <si>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</si>
  <si>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</si>
  <si>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</si>
  <si>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</si>
  <si>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</si>
  <si>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</si>
  <si>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</si>
  <si>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</si>
  <si>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</si>
  <si>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</si>
  <si>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</si>
  <si>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</si>
  <si>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</si>
  <si>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</si>
  <si>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</si>
  <si>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</si>
  <si>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</si>
  <si>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</si>
  <si>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</si>
  <si>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</si>
  <si>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</si>
  <si>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</si>
  <si>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</si>
  <si>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</si>
  <si>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</si>
  <si>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</si>
  <si>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</si>
  <si>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</si>
  <si>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</si>
  <si>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</si>
  <si>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</si>
  <si>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</si>
  <si>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</si>
  <si>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</si>
  <si>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</si>
  <si>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</si>
  <si>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</si>
  <si>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</si>
  <si>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</si>
  <si>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</si>
  <si>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</si>
  <si>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</si>
  <si>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</si>
  <si>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</si>
  <si>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</si>
  <si>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</si>
  <si>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</si>
  <si>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</si>
  <si>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</si>
  <si>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</si>
  <si>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</si>
  <si>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</si>
  <si>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</si>
  <si>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</si>
  <si>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</si>
  <si>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</si>
  <si>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</si>
  <si>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</si>
  <si>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</si>
  <si>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</si>
  <si>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</si>
  <si>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</si>
  <si>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</si>
  <si>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</si>
  <si>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</si>
  <si>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</si>
  <si>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</si>
  <si>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</si>
  <si>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</si>
  <si>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</si>
  <si>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</si>
  <si>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</si>
  <si>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</si>
  <si>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</si>
  <si>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</si>
  <si>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</si>
  <si>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</si>
  <si>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</si>
  <si>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</si>
  <si>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</si>
  <si>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</si>
  <si>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</si>
  <si>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</si>
  <si>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</si>
  <si>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</si>
  <si>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</si>
  <si>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</si>
  <si>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</si>
  <si>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</si>
  <si>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</si>
  <si>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</si>
  <si>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</si>
  <si>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</si>
  <si>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</si>
  <si>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</si>
  <si>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</si>
  <si>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</si>
  <si>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</si>
  <si>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</si>
  <si>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</si>
  <si>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</si>
  <si>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</si>
  <si>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</si>
  <si>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</si>
  <si>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</si>
  <si>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</si>
  <si>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</si>
  <si>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</si>
  <si>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</si>
  <si>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</si>
  <si>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</si>
  <si>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</si>
  <si>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</si>
  <si>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</si>
  <si>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</si>
  <si>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</si>
  <si>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</si>
  <si>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</si>
  <si>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</si>
  <si>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</si>
  <si>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</si>
  <si>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</si>
  <si>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</si>
  <si>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</si>
  <si>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</si>
  <si>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</si>
  <si>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</si>
  <si>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</si>
  <si>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</si>
  <si>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</si>
  <si>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</si>
  <si>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</si>
  <si>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</si>
  <si>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</si>
  <si>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</si>
  <si>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</si>
  <si>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</si>
  <si>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</si>
  <si>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</si>
  <si>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</si>
  <si>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</si>
  <si>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</si>
  <si>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</si>
  <si>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</si>
  <si>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</si>
  <si>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</si>
  <si>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</si>
  <si>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</si>
  <si>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</si>
  <si>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</si>
  <si>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</si>
  <si>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</si>
  <si>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</si>
  <si>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</si>
  <si>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</si>
  <si>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</si>
  <si>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</si>
  <si>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</si>
  <si>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</si>
  <si>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</si>
  <si>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</si>
  <si>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</si>
  <si>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</si>
  <si>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</si>
  <si>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</si>
  <si>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</si>
  <si>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</si>
  <si>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</si>
  <si>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</si>
  <si>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</si>
  <si>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</si>
  <si>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</si>
  <si>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</si>
  <si>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</si>
  <si>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</si>
  <si>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</si>
  <si>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</si>
  <si>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</si>
  <si>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</si>
  <si>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</si>
  <si>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</si>
  <si>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</si>
  <si>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</si>
  <si>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</si>
  <si>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</si>
  <si>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</si>
  <si>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</si>
  <si>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</si>
  <si>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</si>
  <si>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</si>
  <si>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</si>
  <si>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</si>
  <si>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</si>
  <si>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</si>
  <si>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</si>
  <si>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</si>
  <si>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</si>
  <si>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</si>
  <si>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</si>
  <si>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</si>
  <si>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</si>
  <si>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</si>
  <si>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</si>
  <si>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</si>
  <si>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</si>
  <si>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</si>
  <si>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</si>
  <si>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</si>
  <si>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</si>
  <si>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</si>
  <si>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</si>
  <si>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</si>
  <si>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</si>
  <si>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</si>
  <si>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</si>
  <si>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</si>
  <si>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</si>
  <si>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</si>
  <si>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</si>
  <si>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</si>
  <si>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</si>
  <si>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</si>
  <si>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</si>
  <si>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</si>
  <si>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</si>
  <si>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</si>
  <si>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</si>
  <si>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</si>
  <si>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</si>
  <si>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</si>
  <si>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</si>
  <si>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</si>
  <si>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</si>
  <si>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</si>
  <si>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</si>
  <si>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</si>
  <si>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</si>
  <si>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</si>
  <si>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</si>
  <si>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</si>
  <si>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</si>
  <si>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</si>
  <si>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</si>
  <si>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</si>
  <si>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</si>
  <si>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</si>
  <si>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</si>
  <si>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</si>
  <si>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</si>
  <si>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</si>
  <si>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</si>
  <si>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</si>
  <si>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</si>
  <si>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</si>
  <si>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</si>
  <si>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</si>
  <si>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</si>
  <si>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</si>
  <si>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</si>
  <si>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</si>
  <si>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</si>
  <si>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</si>
  <si>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</si>
  <si>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</si>
  <si>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</si>
  <si>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</si>
  <si>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</si>
  <si>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</si>
  <si>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</si>
  <si>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</si>
  <si>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</si>
  <si>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</si>
  <si>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</si>
  <si>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</si>
  <si>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</si>
  <si>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</si>
  <si>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</si>
  <si>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</si>
  <si>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</si>
  <si>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</si>
  <si>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</si>
  <si>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</si>
  <si>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</si>
  <si>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</si>
  <si>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</si>
  <si>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</si>
  <si>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</si>
  <si>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</si>
  <si>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</si>
  <si>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</si>
  <si>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</si>
  <si>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</si>
  <si>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</si>
  <si>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</si>
  <si>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</si>
  <si>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</si>
  <si>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</si>
  <si>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</si>
  <si>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</si>
  <si>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</si>
  <si>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</si>
  <si>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</si>
  <si>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</si>
  <si>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</si>
  <si>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</si>
  <si>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</si>
  <si>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</si>
  <si>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</si>
  <si>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</si>
  <si>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</si>
  <si>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</si>
  <si>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</si>
  <si>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</si>
  <si>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</si>
  <si>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</si>
  <si>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</si>
  <si>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</si>
  <si>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</si>
  <si>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</si>
  <si>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</si>
  <si>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</si>
  <si>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</si>
  <si>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</si>
  <si>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</si>
  <si>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</si>
  <si>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</si>
  <si>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</si>
  <si>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</si>
  <si>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</si>
  <si>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</si>
  <si>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</si>
  <si>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</si>
  <si>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</si>
  <si>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</si>
  <si>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</si>
  <si>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</si>
  <si>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</si>
  <si>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</si>
  <si>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</si>
  <si>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</si>
  <si>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</si>
  <si>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</si>
  <si>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</si>
  <si>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</si>
  <si>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</si>
  <si>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</si>
  <si>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</si>
  <si>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</si>
  <si>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</si>
  <si>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</si>
  <si>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</si>
  <si>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</si>
  <si>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need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</si>
  <si>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</si>
  <si>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</si>
  <si>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</si>
  <si>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</si>
  <si>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</si>
  <si>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</si>
  <si>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</si>
  <si>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</si>
  <si>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</si>
  <si>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</si>
  <si>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</si>
  <si>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</si>
  <si>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</si>
  <si>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</si>
  <si>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</si>
  <si>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</si>
  <si>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</si>
  <si>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</si>
  <si>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</si>
  <si>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</si>
  <si>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</si>
  <si>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</si>
  <si>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</si>
  <si>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</si>
  <si>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</si>
  <si>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</si>
  <si>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</si>
  <si>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</si>
  <si>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</si>
  <si>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</si>
  <si>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</si>
  <si>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</si>
  <si>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</si>
  <si>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</si>
  <si>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</si>
  <si>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</si>
  <si>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</si>
  <si>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</si>
  <si>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</si>
  <si>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</si>
  <si>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</si>
  <si>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</si>
  <si>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</si>
  <si>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</si>
  <si>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</si>
  <si>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</si>
  <si>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</si>
  <si>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</si>
  <si>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</si>
  <si>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</si>
  <si>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</si>
  <si>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</si>
  <si>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</si>
  <si>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</si>
  <si>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</si>
  <si>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</si>
  <si>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</si>
  <si>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</si>
  <si>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</si>
  <si>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</si>
  <si>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</si>
  <si>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</si>
  <si>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</si>
  <si>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</si>
  <si>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</si>
  <si>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</si>
  <si>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</si>
  <si>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</si>
  <si>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</si>
  <si>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</si>
  <si>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</si>
  <si>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</si>
  <si>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</si>
  <si>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</si>
  <si>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</si>
  <si>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</si>
  <si>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</si>
  <si>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</si>
  <si>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</si>
  <si>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</si>
  <si>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</si>
  <si>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</si>
  <si>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</si>
  <si>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</si>
  <si>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</si>
  <si>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</si>
  <si>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</si>
  <si>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</si>
  <si>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</si>
  <si>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</si>
  <si>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</si>
  <si>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</si>
  <si>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</si>
  <si>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</si>
  <si>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</si>
  <si>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</si>
  <si>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</si>
  <si>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</si>
  <si>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</si>
  <si>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</si>
  <si>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TT-20251121-01205</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</si>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</sst>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320.90093067129783</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c r="G3" s="144">
        <f ca="1">IFERROR(NOW()-F3,"-")</f>
        <v>45983.849356597224</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45983.849356597224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45983.849356597224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45983.849356597224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45983.849356597224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45983.849356597224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45983.849356597224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45983.849356597224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45983.849356597224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45983.849356597224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45983.849356597224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45983.849356597224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45983.849356597224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45983.849356597224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45983.849356597224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45983.849356597224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45983.849356597224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45983.849356597224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45983.849356597224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45983.849356597224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45983.849356597224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45983.849356597224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45983.849356597224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45983.849356597224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45983.849356597224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45983.849356597224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45983.849356597224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45983.849356597224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45983.849356597224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45983.849356597224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45983.849356597224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45983.849356597224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45983.849356597224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45983.849356597224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45983.849356597224</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45983.849356597224</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5A41636C-73C1-4AAC-9B14-F3ECAEDA0F5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158.84951863426249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45983.849356597224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45983.849356597224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45983.849356597224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45983.849356597224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45983.849356597224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45983.849356597224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45983.849356597224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45983.849356597224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45983.849356597224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45983.849356597224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45983.849356597224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45983.849356597224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45983.849356597224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45983.849356597224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45983.849356597224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45983.849356597224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45983.849356597224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45983.849356597224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45983.849356597224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45983.849356597224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45983.849356597224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45983.849356597224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45983.849356597224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45983.849356597224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45983.849356597224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45983.849356597224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45983.849356597224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45983.849356597224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45983.849356597224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45983.849356597224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45983.849356597224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45983.849356597224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45983.849356597224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45983.849356597224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45983.849356597224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45983.849356597224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45983.849356597224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45983.849356597224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45983.849356597224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45983.849356597224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45983.849356597224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45983.849356597224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45983.849356597224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45983.849356597224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45983.849356597224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45983.849356597224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45983.849356597224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45983.849356597224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45983.849356597224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45983.849356597224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45983.849356597224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45983.849356597224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45983.849356597224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45983.849356597224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45983.849356597224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45983.849356597224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45983.849356597224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45983.849356597224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45983.849356597224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45983.849356597224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45983.849356597224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45983.849356597224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45983.849356597224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45983.849356597224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45983.849356597224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45983.849356597224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45983.849356597224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45983.849356597224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45983.849356597224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45983.849356597224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45983.849356597224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45983.849356597224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45983.849356597224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45983.849356597224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45983.849356597224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45983.849356597224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45983.849356597224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45983.849356597224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45983.849356597224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45983.849356597224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45983.849356597224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45983.849356597224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45983.849356597224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45983.849356597224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45983.849356597224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45983.849356597224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45983.849356597224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45983.849356597224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45983.849356597224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45983.849356597224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45983.849356597224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45983.849356597224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45983.849356597224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45983.849356597224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45983.849356597224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45983.849356597224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45983.849356597224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45983.849356597224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45983.849356597224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45983.849356597224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45983.849356597224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45983.849356597224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45983.849356597224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45983.849356597224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45983.849356597224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45983.849356597224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45983.849356597224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45983.849356597224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45983.849356597224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45983.849356597224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45983.849356597224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45983.849356597224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45983.849356597224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45983.849356597224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45983.849356597224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45983.849356597224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45983.849356597224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45983.849356597224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45983.849356597224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45983.849356597224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45983.849356597224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45983.849356597224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45983.849356597224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45983.849356597224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45983.849356597224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45983.849356597224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45983.849356597224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45983.849356597224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45983.849356597224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45983.849356597224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45983.849356597224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45983.849356597224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45983.849356597224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45983.849356597224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45983.849356597224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45983.849356597224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45983.849356597224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45983.849356597224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45983.849356597224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45983.849356597224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45983.849356597224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45983.849356597224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45983.849356597224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45983.849356597224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45983.849356597224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45983.849356597224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45983.849356597224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45983.849356597224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45983.849356597224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45983.849356597224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45983.849356597224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45983.849356597224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45983.849356597224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45983.849356597224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45983.849356597224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45983.849356597224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I13" sqref="I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45983.849356597224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45983.849356597224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45983.849356597224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45983.849356597224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45983.849356597224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45983.849356597224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45983.849356597224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45983.849356597224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45983.849356597224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45983.849356597224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45983.849356597224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45983.849356597224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45983.849356597224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45983.849356597224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45983.849356597224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45983.849356597224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45983.849356597224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45983.849356597224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45983.849356597224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45983.849356597224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45983.849356597224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45983.849356597224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45983.849356597224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45983.849356597224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45983.849356597224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45983.849356597224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45983.849356597224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45983.849356597224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45983.849356597224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45983.849356597224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45983.849356597224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45983.849356597224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45983.849356597224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45983.849356597224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45983.849356597224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45983.849356597224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45983.849356597224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45983.849356597224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45983.849356597224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45983.849356597224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45983.849356597224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45983.849356597224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45983.849356597224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45983.849356597224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45983.849356597224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45983.849356597224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45983.849356597224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45983.849356597224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45983.849356597224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45983.849356597224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45983.849356597224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45983.849356597224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45983.849356597224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45983.849356597224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45983.849356597224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45983.849356597224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45983.849356597224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45983.849356597224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45983.849356597224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45983.849356597224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45983.849356597224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45983.849356597224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45983.849356597224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45983.849356597224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45983.849356597224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45983.849356597224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45983.849356597224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45983.849356597224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45983.849356597224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45983.849356597224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45983.849356597224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45983.849356597224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45983.849356597224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45983.849356597224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45983.849356597224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45983.849356597224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45983.849356597224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45983.849356597224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45983.849356597224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45983.849356597224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45983.849356597224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45983.849356597224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45983.849356597224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45983.849356597224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45983.849356597224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45983.849356597224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45983.849356597224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45983.849356597224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45983.849356597224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45983.849356597224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45983.849356597224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45983.849356597224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45983.849356597224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45983.849356597224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45983.849356597224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45983.849356597224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45983.849356597224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45983.849356597224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45983.849356597224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45983.849356597224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45983.849356597224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45983.849356597224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45983.849356597224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45983.849356597224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45983.849356597224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45983.849356597224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45983.849356597224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45983.849356597224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45983.849356597224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45983.849356597224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45983.849356597224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45983.849356597224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45983.849356597224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45983.849356597224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45983.849356597224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45983.849356597224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45983.849356597224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45983.849356597224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45983.849356597224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45983.849356597224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45983.849356597224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45983.849356597224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45983.849356597224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45983.849356597224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45983.849356597224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45983.849356597224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45983.849356597224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45983.849356597224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45983.849356597224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45983.849356597224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45983.849356597224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45983.849356597224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45983.849356597224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45983.849356597224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45983.849356597224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45983.849356597224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45983.849356597224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45983.849356597224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45983.849356597224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45983.849356597224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45983.849356597224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45983.849356597224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45983.849356597224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45983.849356597224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45983.849356597224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45983.849356597224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45983.849356597224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45983.849356597224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45983.849356597224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45983.849356597224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45983.849356597224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45983.849356597224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45983.849356597224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45983.849356597224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45983.849356597224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45983.849356597224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45983.849356597224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45983.849356597224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45983.849356597224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45983.849356597224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45983.849356597224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45983.849356597224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45983.849356597224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45983.849356597224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45983.849356597224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45983.849356597224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45983.849356597224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45983.849356597224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45983.849356597224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45983.849356597224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45983.849356597224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45983.849356597224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45983.849356597224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45983.849356597224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45983.849356597224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45983.849356597224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45983.849356597224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45983.849356597224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45983.849356597224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45983.849356597224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45983.849356597224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45983.849356597224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45983.849356597224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45983.849356597224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45983.849356597224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45983.849356597224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45983.849356597224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45983.849356597224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45983.849356597224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45983.849356597224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45983.849356597224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45983.849356597224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45983.849356597224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45983.849356597224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45983.849356597224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45983.849356597224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45983.849356597224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45983.849356597224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45983.849356597224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45983.849356597224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45983.849356597224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45983.849356597224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45983.849356597224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45983.849356597224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45983.849356597224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45983.849356597224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45983.849356597224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45983.849356597224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45983.849356597224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45983.849356597224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45983.849356597224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45983.849356597224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45983.849356597224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45983.849356597224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45983.849356597224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45983.849356597224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45983.849356597224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45983.849356597224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45983.849356597224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45983.849356597224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45983.849356597224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45983.849356597224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45983.849356597224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45983.849356597224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45983.849356597224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45983.849356597224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45983.849356597224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45983.849356597224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45983.849356597224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45983.849356597224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45983.849356597224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45983.849356597224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45983.849356597224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45983.849356597224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45983.849356597224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45983.849356597224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45983.849356597224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45983.849356597224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45983.849356597224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45983.849356597224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45983.849356597224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45983.849356597224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45983.849356597224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45983.849356597224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45983.849356597224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45983.849356597224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45983.849356597224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45983.849356597224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45983.849356597224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45983.849356597224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45983.849356597224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45983.849356597224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45983.849356597224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45983.849356597224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45983.849356597224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45983.849356597224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45983.849356597224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45983.849356597224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45983.849356597224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45983.849356597224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45983.849356597224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45983.849356597224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45983.849356597224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45983.849356597224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45983.849356597224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45983.849356597224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45983.849356597224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45983.849356597224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45983.849356597224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45983.849356597224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45983.849356597224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45983.849356597224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45983.849356597224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45983.849356597224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45983.849356597224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45983.849356597224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45983.849356597224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45983.849356597224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45983.849356597224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45983.849356597224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45983.849356597224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45983.849356597224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45983.849356597224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45983.849356597224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45983.849356597224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45983.849356597224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45983.849356597224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45983.849356597224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45983.849356597224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45983.849356597224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45983.849356597224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45983.849356597224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45983.849356597224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45983.849356597224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45983.849356597224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45983.849356597224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45983.849356597224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45983.849356597224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45983.849356597224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45983.849356597224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45983.849356597224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45983.849356597224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45983.849356597224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45983.849356597224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45983.849356597224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45983.849356597224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45983.849356597224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45983.849356597224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45983.849356597224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45983.849356597224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45983.849356597224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45983.849356597224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45983.849356597224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45983.849356597224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45983.849356597224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45983.849356597224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45983.849356597224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45983.849356597224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45983.849356597224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45983.849356597224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45983.849356597224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45983.849356597224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45983.849356597224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45983.849356597224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45983.849356597224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45983.849356597224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45983.849356597224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45983.849356597224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45983.849356597224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45983.849356597224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45983.849356597224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45983.849356597224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45983.849356597224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45983.849356597224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45983.849356597224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45983.849356597224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45983.849356597224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45983.849356597224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45983.849356597224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45983.849356597224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45983.849356597224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45983.849356597224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45983.849356597224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45983.849356597224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45983.849356597224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45983.849356597224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45983.849356597224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45983.849356597224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45983.849356597224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45983.849356597224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45983.849356597224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45983.849356597224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45983.849356597224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45983.849356597224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45983.849356597224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45983.849356597224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45983.849356597224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45983.849356597224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45983.849356597224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45983.849356597224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45983.849356597224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45983.849356597224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45983.849356597224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45983.849356597224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45983.849356597224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45983.849356597224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45983.849356597224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45983.849356597224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45983.849356597224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45983.849356597224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45983.849356597224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45983.849356597224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45983.849356597224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45983.849356597224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45983.849356597224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45983.849356597224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45983.849356597224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45983.849356597224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45983.849356597224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45983.849356597224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45983.849356597224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45983.849356597224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45983.849356597224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45983.849356597224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45983.849356597224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45983.849356597224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45983.849356597224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45983.849356597224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45983.849356597224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45983.849356597224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45983.849356597224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45983.849356597224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45983.849356597224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45983.849356597224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45983.849356597224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45983.849356597224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45983.849356597224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45983.849356597224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45983.849356597224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45983.849356597224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45983.849356597224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45983.849356597224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45983.849356597224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45983.849356597224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45983.849356597224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45983.849356597224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45983.849356597224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45983.849356597224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45983.849356597224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45983.849356597224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45983.849356597224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45983.849356597224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45983.849356597224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45983.849356597224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45983.849356597224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45983.849356597224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45983.849356597224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45983.849356597224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45983.849356597224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45983.849356597224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45983.849356597224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45983.849356597224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45983.849356597224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45983.849356597224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45983.849356597224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45983.849356597224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45983.849356597224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45983.849356597224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45983.849356597224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45983.849356597224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45983.849356597224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45983.849356597224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45983.849356597224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45983.849356597224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45983.849356597224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45983.849356597224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45983.849356597224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45983.849356597224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45983.849356597224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45983.849356597224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45983.849356597224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45983.849356597224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45983.849356597224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45983.849356597224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45983.849356597224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45983.849356597224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45983.849356597224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45983.849356597224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45983.849356597224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45983.849356597224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45983.849356597224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45983.849356597224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45983.849356597224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45983.849356597224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45983.849356597224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45983.849356597224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45983.849356597224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45983.849356597224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45983.849356597224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45983.849356597224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45983.849356597224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45983.849356597224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45983.849356597224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45983.849356597224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45983.849356597224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45983.849356597224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45983.849356597224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45983.849356597224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45983.849356597224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45983.849356597224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45983.849356597224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45983.849356597224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45983.849356597224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45983.849356597224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45983.849356597224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45983.849356597224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45983.849356597224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45983.849356597224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45983.849356597224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45983.849356597224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45983.849356597224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45983.849356597224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45983.849356597224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45983.849356597224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45983.849356597224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45983.849356597224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45983.849356597224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45983.849356597224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45983.849356597224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45983.849356597224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45983.849356597224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45983.849356597224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45983.849356597224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45983.849356597224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45983.849356597224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45983.849356597224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45983.849356597224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45983.849356597224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45983.849356597224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45983.849356597224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45983.849356597224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45983.849356597224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45983.849356597224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45983.849356597224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45983.849356597224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45983.849356597224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45983.849356597224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45983.849356597224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45983.849356597224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45983.849356597224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45983.849356597224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45983.849356597224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45983.849356597224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45983.849356597224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45983.849356597224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45983.849356597224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45983.849356597224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45983.849356597224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45983.849356597224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45983.849356597224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45983.849356597224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45983.849356597224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45983.849356597224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45983.849356597224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45983.849356597224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45983.849356597224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45983.849356597224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45983.849356597224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45983.849356597224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45983.849356597224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45983.849356597224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45983.849356597224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45983.849356597224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45983.849356597224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45983.849356597224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45983.849356597224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45983.849356597224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45983.849356597224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45983.849356597224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45983.849356597224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45983.849356597224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45983.849356597224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45983.849356597224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45983.849356597224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45983.849356597224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45983.849356597224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45983.849356597224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45983.849356597224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45983.849356597224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45983.849356597224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45983.849356597224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45983.849356597224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45983.849356597224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45983.849356597224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45983.849356597224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45983.849356597224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45983.849356597224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45983.849356597224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45983.849356597224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45983.849356597224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45983.849356597224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45983.849356597224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45983.849356597224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45983.849356597224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45983.849356597224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45983.849356597224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45983.849356597224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45983.849356597224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45983.849356597224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45983.849356597224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45983.849356597224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45983.849356597224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45983.849356597224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45983.849356597224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45983.849356597224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45983.849356597224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45983.849356597224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45983.849356597224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45983.849356597224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45983.849356597224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45983.849356597224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45983.849356597224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45983.849356597224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45983.849356597224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45983.849356597224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45983.849356597224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45983.849356597224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45983.849356597224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45983.849356597224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45983.849356597224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45983.849356597224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45983.849356597224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45983.849356597224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45983.849356597224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45983.849356597224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45983.849356597224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45983.849356597224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45983.849356597224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45983.849356597224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45983.849356597224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45983.849356597224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45983.849356597224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45983.849356597224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45983.849356597224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45983.849356597224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45983.849356597224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45983.849356597224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45983.849356597224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45983.849356597224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45983.849356597224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45983.849356597224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45983.849356597224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45983.849356597224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45983.849356597224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45983.849356597224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45983.849356597224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45983.849356597224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45983.849356597224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45983.849356597224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45983.849356597224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45983.849356597224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45983.849356597224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45983.849356597224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45983.849356597224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45983.849356597224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45983.849356597224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45983.849356597224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45983.849356597224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45983.849356597224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45983.849356597224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45983.849356597224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45983.849356597224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45983.849356597224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45983.849356597224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45983.849356597224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45983.849356597224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45983.849356597224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45983.849356597224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45983.849356597224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45983.849356597224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45983.849356597224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45983.849356597224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45983.849356597224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45983.849356597224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45983.849356597224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45983.849356597224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45983.849356597224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45983.849356597224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45983.849356597224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45983.849356597224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45983.849356597224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45983.849356597224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45983.849356597224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45983.849356597224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45983.849356597224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45983.849356597224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45983.849356597224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45983.849356597224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45983.849356597224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45983.849356597224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45983.849356597224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45983.849356597224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45983.849356597224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45983.849356597224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45983.849356597224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45983.849356597224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45983.849356597224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45983.849356597224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45983.849356597224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45983.849356597224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45983.849356597224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45983.849356597224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45983.849356597224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45983.849356597224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45983.849356597224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45983.849356597224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45983.849356597224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45983.849356597224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45983.849356597224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45983.849356597224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45983.849356597224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45983.849356597224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45983.849356597224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45983.849356597224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45983.849356597224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45983.849356597224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45983.849356597224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45983.849356597224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45983.849356597224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45983.849356597224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45983.849356597224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45983.849356597224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45983.849356597224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45983.849356597224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45983.849356597224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45983.849356597224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45983.849356597224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45983.849356597224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45983.849356597224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45983.849356597224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45983.849356597224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45983.849356597224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45983.849356597224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45983.849356597224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45983.849356597224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45983.849356597224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45983.849356597224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45983.849356597224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45983.849356597224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45983.849356597224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45983.849356597224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45983.849356597224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45983.849356597224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45983.849356597224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45983.849356597224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45983.849356597224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45983.849356597224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45983.849356597224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45983.849356597224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45983.849356597224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45983.849356597224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45983.849356597224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45983.849356597224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45983.849356597224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45983.849356597224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45983.849356597224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45983.849356597224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45983.849356597224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45983.849356597224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45983.849356597224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45983.849356597224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45983.849356597224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45983.849356597224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45983.849356597224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45983.849356597224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45983.849356597224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45983.849356597224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45983.849356597224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45983.849356597224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45983.849356597224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45983.849356597224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45983.849356597224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45983.849356597224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45983.849356597224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45983.849356597224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45983.849356597224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45983.849356597224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45983.849356597224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45983.849356597224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45983.849356597224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45983.849356597224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45983.849356597224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45983.849356597224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45983.849356597224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45983.849356597224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45983.849356597224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45983.849356597224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45983.849356597224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45983.849356597224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45983.849356597224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45983.849356597224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45983.849356597224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45983.849356597224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45983.849356597224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45983.849356597224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45983.849356597224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45983.849356597224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45983.849356597224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45983.849356597224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45983.849356597224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45983.849356597224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45983.849356597224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45983.849356597224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45983.849356597224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45983.849356597224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45983.849356597224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45983.849356597224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45983.849356597224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45983.849356597224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45983.849356597224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45983.849356597224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45983.849356597224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45983.849356597224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45983.849356597224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45983.849356597224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45983.849356597224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45983.849356597224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45983.849356597224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45983.849356597224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45983.849356597224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45983.849356597224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45983.849356597224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45983.849356597224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45983.849356597224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45983.849356597224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45983.849356597224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45983.849356597224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45983.849356597224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45983.849356597224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45983.849356597224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45983.849356597224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45983.849356597224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45983.849356597224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45983.849356597224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45983.849356597224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45983.849356597224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45983.849356597224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45983.849356597224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45983.849356597224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45983.849356597224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45983.849356597224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45983.849356597224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45983.849356597224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45983.849356597224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45983.849356597224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45983.849356597224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45983.849356597224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45983.849356597224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45983.849356597224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45983.849356597224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45983.849356597224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45983.849356597224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45983.849356597224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45983.849356597224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45983.849356597224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45983.849356597224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45983.849356597224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45983.849356597224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45983.849356597224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45983.849356597224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45983.849356597224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45983.849356597224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45983.849356597224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45983.849356597224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45983.849356597224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45983.849356597224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45983.849356597224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45983.849356597224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45983.849356597224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45983.849356597224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45983.849356597224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45983.849356597224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45983.849356597224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45983.849356597224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45983.849356597224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45983.849356597224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45983.849356597224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45983.849356597224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45983.849356597224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45983.849356597224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45983.849356597224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45983.849356597224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45983.849356597224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45983.849356597224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45983.849356597224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45983.849356597224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45983.849356597224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45983.849356597224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45983.849356597224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45983.849356597224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45983.849356597224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45983.849356597224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45983.849356597224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45983.849356597224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45983.849356597224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45983.849356597224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45983.849356597224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45983.849356597224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45983.849356597224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45983.849356597224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45983.849356597224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45983.849356597224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45983.849356597224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45983.849356597224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45983.849356597224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45983.849356597224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45983.849356597224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45983.849356597224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45983.849356597224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45983.849356597224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45983.849356597224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45983.849356597224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45983.849356597224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45983.849356597224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45983.849356597224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45983.849356597224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45983.849356597224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45983.849356597224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45983.849356597224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45983.849356597224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45983.849356597224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45983.849356597224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45983.849356597224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45983.849356597224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45983.849356597224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45983.849356597224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45983.849356597224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45983.849356597224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45983.849356597224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45983.849356597224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45983.849356597224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45983.849356597224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45983.849356597224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45983.849356597224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45983.849356597224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45983.849356597224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45983.849356597224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45983.849356597224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45983.849356597224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45983.849356597224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45983.849356597224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45983.849356597224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45983.849356597224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45983.849356597224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45983.849356597224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45983.849356597224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45983.849356597224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45983.849356597224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45983.849356597224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45983.849356597224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45983.849356597224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45983.849356597224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45983.849356597224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45983.849356597224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45983.849356597224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45983.849356597224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45983.849356597224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45983.849356597224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45983.849356597224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45983.849356597224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45983.849356597224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45983.849356597224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45983.849356597224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45983.849356597224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45983.849356597224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45983.849356597224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45983.849356597224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45983.849356597224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45983.849356597224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45983.849356597224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45983.849356597224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45983.849356597224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45983.849356597224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45983.849356597224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45983.849356597224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45983.849356597224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45983.849356597224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45983.849356597224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45983.849356597224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45983.849356597224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45983.849356597224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45983.849356597224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45983.849356597224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45983.849356597224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45983.849356597224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45983.849356597224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45983.849356597224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45983.849356597224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45983.849356597224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45983.849356597224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45983.849356597224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45983.849356597224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45983.849356597224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45983.849356597224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tabSelected="1" workbookViewId="0">
      <selection activeCell="I11" sqref="I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280.36863900462777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0.10984270833432674</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7.2122800927900244E-2</v>
      </c>
      <c r="H4" s="95">
        <v>45983.768900462965</v>
      </c>
      <c r="I4" s="113" t="str">
        <f>IFERROR(VLOOKUP(D4,DB!A:F,6,0),"")</f>
        <v>Generator-SG</v>
      </c>
      <c r="J4" s="113" t="str">
        <f>IFERROR(VLOOKUP(D4,DB!A:G,7,0),"")</f>
        <v>In progress</v>
      </c>
      <c r="K4" s="97" t="s">
        <v>39112</v>
      </c>
      <c r="L4" s="91" t="str">
        <f>IFERROR(VLOOKUP(D4,DB!A:I,9,0),"")</f>
        <v>Latis</v>
      </c>
    </row>
    <row r="5" spans="1:16" ht="15" customHeight="1">
      <c r="A5" s="113"/>
      <c r="B5" s="113" t="str">
        <f>IFERROR(VLOOKUP(D5,DB!A:K,11,0),"")</f>
        <v/>
      </c>
      <c r="C5" s="93"/>
      <c r="D5" s="91"/>
      <c r="E5" s="94"/>
      <c r="F5" s="95"/>
      <c r="G5" s="96">
        <f t="shared" ca="1" si="1"/>
        <v>45983.849356597224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45983.849356597224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45983.849356597224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45983.849356597224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45983.849356597224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45983.849356597224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45983.849356597224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45983.849356597224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45983.849356597224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45983.849356597224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45983.849356597224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45983.849356597224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45983.849356597224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45983.849356597224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45983.849356597224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45983.849356597224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45983.849356597224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45983.849356597224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45983.849356597224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45983.849356597224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45983.849356597224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45983.849356597224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45983.849356597224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45983.849356597224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45983.849356597224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45983.849356597224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45983.849356597224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45983.849356597224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45983.849356597224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45983.849356597224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45983.849356597224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45983.849356597224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45983.849356597224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45983.849356597224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45983.849356597224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45983.849356597224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45983.849356597224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45983.849356597224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45983.849356597224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45983.849356597224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45983.849356597224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45983.849356597224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45983.849356597224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45983.849356597224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45983.849356597224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45983.849356597224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45983.849356597224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45983.849356597224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45983.849356597224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45983.849356597224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45983.849356597224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45983.849356597224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45983.849356597224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45983.849356597224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45983.849356597224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45983.849356597224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45983.849356597224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45983.849356597224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45983.849356597224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45983.849356597224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45983.849356597224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45983.849356597224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45983.849356597224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45983.849356597224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45983.849356597224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45983.849356597224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45983.849356597224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45983.849356597224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45983.849356597224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45983.849356597224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45983.849356597224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45983.849356597224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45983.849356597224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45983.849356597224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45983.849356597224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45983.849356597224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45983.849356597224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45983.849356597224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45983.849356597224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45983.849356597224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45983.849356597224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45983.849356597224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45983.849356597224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45983.849356597224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45983.849356597224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45983.849356597224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45983.849356597224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45983.849356597224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45983.849356597224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45983.849356597224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45983.849356597224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45983.849356597224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45983.849356597224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45983.849356597224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45983.849356597224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45983.849356597224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45983.849356597224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45983.849356597224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45983.849356597224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45983.849356597224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45983.849356597224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45983.849356597224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45983.849356597224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45983.849356597224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45983.849356597224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45983.849356597224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45983.849356597224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45983.849356597224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45983.849356597224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45983.849356597224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45983.849356597224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45983.849356597224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45983.849356597224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45983.849356597224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45983.849356597224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45983.849356597224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45983.849356597224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45983.849356597224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45983.849356597224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45983.849356597224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45983.849356597224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45983.849356597224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45983.849356597224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45983.849356597224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45983.849356597224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45983.849356597224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45983.849356597224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45983.849356597224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45983.849356597224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45983.849356597224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45983.849356597224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45983.849356597224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45983.849356597224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45983.849356597224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45983.849356597224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45983.849356597224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45983.849356597224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45983.849356597224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45983.849356597224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45983.849356597224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45983.849356597224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45983.849356597224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45983.849356597224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45983.849356597224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45983.849356597224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45983.849356597224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45983.849356597224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45983.849356597224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45983.849356597224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45983.849356597224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45983.849356597224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45983.849356597224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45983.849356597224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45983.849356597224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45983.849356597224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45983.849356597224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45983.849356597224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45983.849356597224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45983.849356597224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45983.849356597224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45983.849356597224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45983.849356597224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45983.849356597224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45983.849356597224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45983.849356597224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45983.849356597224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45983.849356597224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45983.849356597224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45983.849356597224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45983.849356597224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45983.849356597224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45983.849356597224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45983.849356597224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45983.849356597224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45983.849356597224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45983.849356597224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45983.849356597224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45983.849356597224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45983.849356597224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45983.849356597224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45983.849356597224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45983.849356597224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45983.849356597224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45983.849356597224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45983.849356597224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45983.849356597224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45983.849356597224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45983.849356597224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45983.849356597224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45983.849356597224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45983.849356597224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45983.849356597224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45983.849356597224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45983.849356597224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45983.849356597224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45983.849356597224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45983.849356597224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45983.849356597224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45983.849356597224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45983.849356597224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45983.849356597224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45983.849356597224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45983.849356597224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45983.849356597224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45983.849356597224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45983.849356597224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45983.849356597224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45983.849356597224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45983.849356597224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45983.849356597224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45983.849356597224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45983.849356597224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45983.849356597224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45983.849356597224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45983.849356597224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45983.849356597224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45983.849356597224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45983.849356597224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45983.849356597224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45983.849356597224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45983.849356597224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45983.849356597224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45983.849356597224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45983.849356597224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45983.849356597224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45983.849356597224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45983.849356597224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45983.849356597224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45983.849356597224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45983.849356597224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45983.849356597224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45983.849356597224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45983.849356597224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45983.849356597224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45983.849356597224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45983.849356597224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45983.849356597224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45983.849356597224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45983.849356597224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45983.849356597224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45983.849356597224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45983.849356597224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45983.849356597224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45983.849356597224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45983.849356597224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45983.849356597224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45983.849356597224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45983.849356597224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45983.849356597224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45983.849356597224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45983.849356597224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45983.849356597224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45983.849356597224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45983.849356597224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45983.849356597224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45983.849356597224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45983.849356597224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45983.849356597224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45983.849356597224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45983.849356597224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45983.849356597224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45983.849356597224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45983.849356597224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45983.849356597224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45983.849356597224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45983.849356597224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45983.849356597224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45983.849356597224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45983.849356597224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45983.849356597224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45983.849356597224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45983.849356597224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45983.849356597224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45983.849356597224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45983.849356597224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45983.849356597224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45983.849356597224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45983.849356597224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45983.849356597224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45983.849356597224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45983.849356597224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45983.849356597224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45983.849356597224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45983.849356597224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45983.849356597224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45983.849356597224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45983.849356597224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45983.849356597224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45983.849356597224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45983.849356597224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45983.849356597224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45983.849356597224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45983.849356597224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45983.849356597224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45983.849356597224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45983.849356597224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45983.849356597224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45983.849356597224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45983.849356597224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45983.849356597224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45983.849356597224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45983.849356597224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45983.849356597224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45983.849356597224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45983.849356597224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45983.849356597224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45983.849356597224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45983.849356597224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45983.849356597224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45983.849356597224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45983.849356597224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45983.849356597224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45983.849356597224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45983.849356597224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45983.849356597224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45983.849356597224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45983.849356597224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45983.849356597224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45983.849356597224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45983.849356597224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45983.849356597224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45983.849356597224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45983.849356597224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45983.849356597224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45983.849356597224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45983.849356597224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45983.849356597224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45983.849356597224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45983.849356597224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45983.849356597224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45983.849356597224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45983.849356597224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45983.849356597224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45983.849356597224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45983.849356597224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45983.849356597224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45983.849356597224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45983.849356597224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45983.849356597224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45983.849356597224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45983.849356597224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45983.849356597224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45983.849356597224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45983.849356597224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45983.849356597224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45983.849356597224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45983.849356597224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45983.849356597224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45983.849356597224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45983.849356597224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45983.849356597224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45983.849356597224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45983.849356597224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45983.849356597224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45983.849356597224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45983.849356597224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45983.849356597224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45983.849356597224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45983.849356597224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45983.849356597224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45983.849356597224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45983.849356597224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45983.849356597224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45983.849356597224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45983.849356597224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45983.849356597224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45983.849356597224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45983.849356597224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45983.849356597224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45983.849356597224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45983.849356597224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45983.849356597224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45983.849356597224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45983.849356597224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45983.849356597224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45983.849356597224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45983.849356597224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45983.849356597224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45983.849356597224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45983.849356597224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45983.849356597224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45983.849356597224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45983.849356597224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45983.849356597224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45983.849356597224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45983.849356597224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45983.849356597224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45983.849356597224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45983.849356597224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45983.849356597224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45983.849356597224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45983.849356597224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45983.849356597224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45983.849356597224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45983.849356597224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45983.849356597224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45983.849356597224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45983.849356597224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45983.849356597224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45983.849356597224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45983.849356597224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45983.849356597224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45983.849356597224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45983.849356597224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45983.849356597224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45983.849356597224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45983.849356597224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45983.849356597224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45983.849356597224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45983.849356597224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45983.849356597224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45983.849356597224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45983.849356597224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45983.849356597224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45983.849356597224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45983.849356597224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45983.849356597224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45983.849356597224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45983.849356597224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45983.849356597224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45983.849356597224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45983.849356597224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45983.849356597224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45983.849356597224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45983.849356597224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45983.849356597224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45983.849356597224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45983.849356597224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45983.849356597224</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92.017296412035648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57.660479282407323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35.188245486111555</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6.3345533564861398</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2.4760579861103906</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39102</v>
      </c>
      <c r="F7" s="128">
        <v>45982.768553240741</v>
      </c>
      <c r="G7" s="111">
        <f ca="1">IFERROR(NOW()-F7,"")</f>
        <v>1.0808033564826474</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15237</v>
      </c>
      <c r="E8" s="109" t="s">
        <v>39021</v>
      </c>
      <c r="F8" s="109"/>
      <c r="G8" s="111">
        <f ca="1">IFERROR(NOW()-F8,"")</f>
        <v>45983.849356597224</v>
      </c>
      <c r="H8" s="128">
        <v>45983.834201388891</v>
      </c>
      <c r="I8" s="109" t="str">
        <f>IFERROR(VLOOKUP(D8,DB!A:F,6,0),"")</f>
        <v>SCECO</v>
      </c>
      <c r="J8" s="109" t="str">
        <f>IFERROR(VLOOKUP(D8,DB!A:G,7,0),"")</f>
        <v>Dead</v>
      </c>
      <c r="K8" s="109" t="s">
        <v>39126</v>
      </c>
      <c r="L8" s="109" t="str">
        <f>IFERROR(VLOOKUP(D8,DB!A:I,9,0),"")</f>
        <v>Latis</v>
      </c>
    </row>
    <row r="9" spans="1:13">
      <c r="A9" s="109"/>
      <c r="B9" s="109" t="str">
        <f>IFERROR(VLOOKUP(D9,DB!A:K,11,0),"")</f>
        <v/>
      </c>
      <c r="C9" s="109"/>
      <c r="D9" s="109"/>
      <c r="E9" s="109"/>
      <c r="F9" s="109"/>
      <c r="G9" s="111">
        <f ca="1">IFERROR(NOW()-F9,"")</f>
        <v>45983.849356597224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45983.849356597224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45983.849356597224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45983.849356597224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45983.849356597224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45983.849356597224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45983.849356597224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45983.849356597224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45983.849356597224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45983.849356597224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45983.849356597224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45983.849356597224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45983.849356597224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45983.849356597224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45983.849356597224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45983.849356597224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45983.849356597224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45983.849356597224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45983.849356597224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45983.849356597224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45983.849356597224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45983.849356597224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45983.849356597224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45983.849356597224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45983.849356597224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45983.849356597224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45983.849356597224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45983.849356597224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45983.849356597224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45983.849356597224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45983.849356597224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45983.849356597224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45983.849356597224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45983.849356597224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45983.849356597224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45983.849356597224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45983.849356597224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45983.849356597224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45983.849356597224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45983.849356597224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45983.849356597224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45983.849356597224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45983.849356597224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45983.849356597224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45983.849356597224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45983.849356597224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45983.849356597224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45983.849356597224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45983.849356597224</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45983.849356597224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45983.849356597224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45983.849356597224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45983.849356597224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45983.849356597224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45983.849356597224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45983.849356597224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45983.849356597224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45983.849356597224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45983.849356597224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45983.849356597224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45983.849356597224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45983.849356597224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45983.849356597224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45983.849356597224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45983.849356597224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45983.849356597224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45983.849356597224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45983.849356597224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45983.849356597224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45983.849356597224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45983.849356597224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45983.849356597224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45983.849356597224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45983.849356597224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45983.849356597224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45983.849356597224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45983.849356597224</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45983.849356597224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45983.849356597224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45983.849356597224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45983.849356597224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45983.849356597224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45983.849356597224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45983.849356597224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45983.849356597224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45983.849356597224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45983.849356597224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45983.849356597224</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2025-11-22T17:25:01Z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